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10331 Hanfa prvi kvartal\"/>
    </mc:Choice>
  </mc:AlternateContent>
  <xr:revisionPtr revIDLastSave="0" documentId="13_ncr:1_{6612BF6A-D174-46AC-9890-79A26685E737}" xr6:coauthVersionLast="46" xr6:coauthVersionMax="46" xr10:uidLastSave="{00000000-0000-0000-0000-000000000000}"/>
  <bookViews>
    <workbookView xWindow="-96" yWindow="-96" windowWidth="19392" windowHeight="10464"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2" i="26" s="1"/>
  <c r="K60" i="26"/>
  <c r="K14" i="26"/>
  <c r="K61" i="26" s="1"/>
  <c r="K64" i="26" s="1"/>
  <c r="J60" i="26"/>
  <c r="J14" i="26"/>
  <c r="J61" i="26" s="1"/>
  <c r="I60" i="26"/>
  <c r="H21" i="21"/>
  <c r="H60" i="26"/>
  <c r="H14" i="26"/>
  <c r="H61" i="26" s="1"/>
  <c r="H63" i="26" s="1"/>
  <c r="I21" i="21"/>
  <c r="H36" i="21"/>
  <c r="I36" i="21"/>
  <c r="H49" i="21"/>
  <c r="I49" i="21"/>
  <c r="I63" i="26" l="1"/>
  <c r="I64" i="26"/>
  <c r="H62" i="26"/>
  <c r="H68" i="26" s="1"/>
  <c r="K62" i="26"/>
  <c r="K66" i="26" s="1"/>
  <c r="K63" i="26"/>
  <c r="J63" i="26"/>
  <c r="J62" i="26"/>
  <c r="J68" i="26" s="1"/>
  <c r="J64" i="26"/>
  <c r="H64" i="26"/>
  <c r="I51" i="21"/>
  <c r="I53" i="21" s="1"/>
  <c r="H51" i="21"/>
  <c r="H53" i="21" s="1"/>
  <c r="K67" i="26"/>
  <c r="I68" i="26"/>
  <c r="I67" i="26"/>
  <c r="I66" i="26"/>
  <c r="H66" i="26" l="1"/>
  <c r="H67" i="26"/>
  <c r="K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<sst xmlns="http://schemas.openxmlformats.org/spreadsheetml/2006/main" count="599" uniqueCount="517">
  <si>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</si>
  <si>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</si>
  <si>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</si>
  <si>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</si>
  <si>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</si>
  <si>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</si>
  <si>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</si>
  <si>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</si>
  <si>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</si>
  <si>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</si>
  <si>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</si>
  <si>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</si>
  <si>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</si>
  <si>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</si>
  <si>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</si>
  <si>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</si>
  <si>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</si>
  <si>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</si>
  <si>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</si>
  <si>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</si>
  <si>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</si>
  <si>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</si>
  <si>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</si>
  <si>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</si>
  <si>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</si>
  <si>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</si>
  <si>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</si>
  <si>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</si>
  <si>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</si>
  <si>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</si>
  <si>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</si>
  <si>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</si>
  <si>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</si>
  <si>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</si>
  <si>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</si>
  <si>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</si>
  <si>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</si>
  <si>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</si>
  <si>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</si>
  <si>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</si>
  <si>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</si>
  <si>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</si>
  <si>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</si>
  <si>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</si>
  <si>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</si>
  <si>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</si>
  <si>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</si>
  <si>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</si>
  <si>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</si>
  <si>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</si>
  <si>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</si>
  <si>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</si>
  <si>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</si>
  <si>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</si>
  <si>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</si>
  <si>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</si>
  <si>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</si>
  <si>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</si>
  <si>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</si>
  <si>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</si>
  <si>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</si>
  <si>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</si>
  <si>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</si>
  <si>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</si>
  <si>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</si>
  <si>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</si>
  <si>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</si>
  <si>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</si>
  <si>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</si>
  <si>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</si>
  <si>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</si>
  <si>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</si>
  <si>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</si>
  <si>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</si>
  <si>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</si>
  <si>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</si>
  <si>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</si>
  <si>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</si>
  <si>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</si>
  <si>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</si>
  <si>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</si>
  <si>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</si>
  <si>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</si>
  <si>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</si>
  <si>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</si>
  <si>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</si>
  <si>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</si>
  <si>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</si>
  <si>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</si>
  <si>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</si>
  <si>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</si>
  <si>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</si>
  <si>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</si>
  <si>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</si>
  <si>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</si>
  <si>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</si>
  <si>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</si>
  <si>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</si>
  <si>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</si>
  <si>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</si>
  <si>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</si>
  <si>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</si>
  <si>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</si>
  <si>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</si>
  <si>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</si>
  <si>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</si>
  <si>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</si>
  <si>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</si>
  <si>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</si>
  <si>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</si>
  <si>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</si>
  <si>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</si>
  <si>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</si>
  <si>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</si>
  <si>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</si>
  <si>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</si>
  <si>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</si>
  <si>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</si>
  <si>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</si>
  <si>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</si>
  <si>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</si>
  <si>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</si>
  <si>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</si>
  <si>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</si>
  <si>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</si>
  <si>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</si>
  <si>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</si>
  <si>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</si>
  <si>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</si>
  <si>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</si>
  <si>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</si>
  <si>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</si>
  <si>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</si>
  <si>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</si>
  <si>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</si>
  <si>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</si>
  <si>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</si>
  <si>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</si>
  <si>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</si>
  <si>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</si>
  <si>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</si>
  <si>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</si>
  <si>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</si>
  <si>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</si>
  <si>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</si>
  <si>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</si>
  <si>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</si>
  <si>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</si>
  <si>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</si>
  <si>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</si>
  <si>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</si>
  <si>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</si>
  <si>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</si>
  <si>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</si>
  <si>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</si>
  <si>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</si>
  <si>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</si>
  <si>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</si>
  <si>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</si>
  <si>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</si>
  <si>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</si>
  <si>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</si>
  <si>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</si>
  <si>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</si>
  <si>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</si>
  <si>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</si>
  <si>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</si>
  <si>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</si>
  <si>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</si>
  <si>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</si>
  <si>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</si>
  <si>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</si>
  <si>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</si>
  <si>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</si>
  <si>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</si>
  <si>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</si>
  <si>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</si>
  <si>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</si>
  <si>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</si>
  <si>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</si>
  <si>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</si>
  <si>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</si>
  <si>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</si>
  <si>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</si>
  <si>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</si>
  <si>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</si>
  <si>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</si>
  <si>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</si>
  <si>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</si>
  <si>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</si>
  <si>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</si>
  <si>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</si>
  <si>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</si>
  <si>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</si>
  <si>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</si>
  <si>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</si>
  <si>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</si>
  <si>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</si>
  <si>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</si>
  <si>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</si>
  <si>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</si>
  <si>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</si>
  <si>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</si>
  <si>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</si>
  <si>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</si>
  <si>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</si>
  <si>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</si>
  <si>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</si>
  <si>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</si>
  <si>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</si>
  <si>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</si>
  <si>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</si>
  <si>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</si>
  <si>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</si>
  <si>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</si>
  <si>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</si>
  <si>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</si>
  <si>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</si>
  <si>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</si>
  <si>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</si>
  <si>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</si>
  <si>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</si>
  <si>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</si>
  <si>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</si>
  <si>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</si>
  <si>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</si>
  <si>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</si>
  <si>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</si>
  <si>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</si>
  <si>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</si>
  <si>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</si>
  <si>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</si>
  <si>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</si>
  <si>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</si>
  <si>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</si>
  <si>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</si>
  <si>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</si>
  <si>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</si>
  <si>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</si>
  <si>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</si>
  <si>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</si>
  <si>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</si>
  <si>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</si>
  <si>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</si>
  <si>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</si>
  <si>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</si>
  <si>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</si>
  <si>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</si>
  <si>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</si>
  <si>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</si>
  <si>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</si>
  <si>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</si>
  <si>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</si>
  <si>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</si>
  <si>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</si>
  <si>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</si>
  <si>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</si>
  <si>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</si>
  <si>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</si>
  <si>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</si>
  <si>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</si>
  <si>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</si>
  <si>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</si>
  <si>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</si>
  <si>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</si>
  <si>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</si>
  <si>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</si>
  <si>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</si>
  <si>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</si>
  <si>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</si>
  <si>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</si>
  <si>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</si>
  <si>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</si>
  <si>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</si>
  <si>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</si>
  <si>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</si>
  <si>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</si>
  <si>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</si>
  <si>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</si>
  <si>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</si>
  <si>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</si>
  <si>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</si>
  <si>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</si>
  <si>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</si>
  <si>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</si>
  <si>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</si>
  <si>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</si>
  <si>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</si>
  <si>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</si>
  <si>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</si>
  <si>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</si>
  <si>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</si>
  <si>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</si>
  <si>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</si>
  <si>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</si>
  <si>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</si>
  <si>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</si>
  <si>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</si>
  <si>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</si>
  <si>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</si>
  <si>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</si>
  <si>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</si>
  <si>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</si>
  <si>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</si>
  <si>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</si>
  <si>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</si>
  <si>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</si>
  <si>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</si>
  <si>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</si>
  <si>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</si>
  <si>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</si>
  <si>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</si>
  <si>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</si>
  <si>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</si>
  <si>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</si>
  <si>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</si>
  <si>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</si>
  <si>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</si>
  <si>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</si>
  <si>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</si>
  <si>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</si>
  <si>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</si>
  <si>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</si>
  <si>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</si>
  <si>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</si>
  <si>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</si>
  <si>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</si>
  <si>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</si>
  <si>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</si>
  <si>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</si>
  <si>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</si>
  <si>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</si>
  <si>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</si>
  <si>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</si>
  <si>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</si>
  <si>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</si>
  <si>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</si>
  <si>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</si>
  <si>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</si>
  <si>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</si>
  <si>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</si>
  <si>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</si>
  <si>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</si>
  <si>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</si>
  <si>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</si>
  <si>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</si>
  <si>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</si>
  <si>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</si>
  <si>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</si>
  <si>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</si>
  <si>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</si>
  <si>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</si>
  <si>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</si>
  <si>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</si>
  <si>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</si>
  <si>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</si>
  <si>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</si>
  <si>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</si>
  <si>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</si>
  <si>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</si>
  <si>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</si>
  <si>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</si>
  <si>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</si>
  <si>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</si>
  <si>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</si>
  <si>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</si>
  <si>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</si>
  <si>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</si>
  <si>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</si>
  <si>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</si>
  <si>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</si>
  <si>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</si>
  <si>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</si>
  <si>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</si>
  <si>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</si>
  <si>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</si>
  <si>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</si>
  <si>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</si>
  <si>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</si>
  <si>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</si>
  <si>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</si>
  <si>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</si>
  <si>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</si>
  <si>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</si>
  <si>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</si>
  <si>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</si>
  <si>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</si>
  <si>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</si>
  <si>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</si>
  <si>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</si>
  <si>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</si>
  <si>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</si>
  <si>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</si>
  <si>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</si>
  <si>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</si>
  <si>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</si>
  <si>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</si>
  <si>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</si>
  <si>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</si>
  <si>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</si>
  <si>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</si>
  <si>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</si>
  <si>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</si>
  <si>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</si>
  <si>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</si>
  <si>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</si>
  <si>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</si>
  <si>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</si>
  <si>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</si>
  <si>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</si>
  <si>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</si>
  <si>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</si>
  <si>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</si>
  <si>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</si>
  <si>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</si>
  <si>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</si>
  <si>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</si>
  <si>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</si>
  <si>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</si>
  <si>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</si>
  <si>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</si>
  <si>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</si>
  <si>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</si>
  <si>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</si>
  <si>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</si>
  <si>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</si>
  <si>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</si>
  <si>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</si>
  <si>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</si>
  <si>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</si>
  <si>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</si>
  <si>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</si>
  <si>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</si>
  <si>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</si>
  <si>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</si>
  <si>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</si>
  <si>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</si>
  <si>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</si>
  <si>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</si>
  <si>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</si>
  <si>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</si>
  <si>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</si>
  <si>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</si>
  <si>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</si>
  <si>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</si>
  <si>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</si>
  <si>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</si>
  <si>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stanje na dan 31.03.2021. godine </t>
  </si>
  <si>
    <t>u razdoblju 01.01.2021. do 31.03.2021. godine</t>
  </si>
  <si>
    <t>01.01.2021.</t>
  </si>
  <si>
    <t> 31.03.2021.</t>
  </si>
  <si>
    <t>05012228</t>
  </si>
  <si>
    <t>HR</t>
  </si>
  <si>
    <t>74780080JD6L45P7YG07</t>
  </si>
  <si>
    <t>081210030</t>
  </si>
  <si>
    <t>97643</t>
  </si>
  <si>
    <t>Meritus ulaganja d.d.</t>
  </si>
  <si>
    <t>Zagreb</t>
  </si>
  <si>
    <t>Heinzelova ulica 62/a</t>
  </si>
  <si>
    <t>investitori@mpluscc.com</t>
  </si>
  <si>
    <t>www.mplusgrupa.com</t>
  </si>
  <si>
    <t>N/A</t>
  </si>
  <si>
    <t>Miroslav Šamu</t>
  </si>
  <si>
    <t xml:space="preserve">00385 (1) 6447 899 </t>
  </si>
  <si>
    <t>miroslav.samu@mpluscc.com</t>
  </si>
  <si>
    <t>Meritus upravljanje d.o.o.</t>
  </si>
  <si>
    <t>Brza  produkcija  d.o.o.</t>
  </si>
  <si>
    <t>Sitra management d.o.o.</t>
  </si>
  <si>
    <t>M+ Agent d.o.o.</t>
  </si>
  <si>
    <t>Smartflex d.o.o.</t>
  </si>
  <si>
    <t>Smartflex sourcing d.o.o.</t>
  </si>
  <si>
    <t>Linea Directa</t>
  </si>
  <si>
    <t>CDE nove tehnologije d.o.o.</t>
  </si>
  <si>
    <t>Trizma d.o.o.</t>
  </si>
  <si>
    <t>Technologies Services Holding B.V.</t>
  </si>
  <si>
    <t>Meritus plus d.o.o.</t>
  </si>
  <si>
    <t>Trizma GS d.o.o. Banja Luka</t>
  </si>
  <si>
    <t>MPLUS BH d.o.o. Sarajevo</t>
  </si>
  <si>
    <t>Calyx d.o.o.</t>
  </si>
  <si>
    <t xml:space="preserve">MERITUS PLUS CENTAR BEOGRAD d.o.o. </t>
  </si>
  <si>
    <t>CMC İletişim ve Çağrı Merkezi Hizmetleri A.Ş.</t>
  </si>
  <si>
    <t>RGN İletişim Hizmetleri A.Ş.</t>
  </si>
  <si>
    <t>Pit İnsan Kaynakları ve Danışmanlık A.Ş.</t>
  </si>
  <si>
    <t>ISS Sigorta Acentelik Hizmetleri A.Ş.</t>
  </si>
  <si>
    <t>Geomant Global d.o.o.</t>
  </si>
  <si>
    <t>Geomant SRL</t>
  </si>
  <si>
    <t>Geomant UK limited</t>
  </si>
  <si>
    <t>Inova Solutions Inc</t>
  </si>
  <si>
    <t>Geomant Algotech Zrt.</t>
  </si>
  <si>
    <t>Meritus Global Real Estate Management d.o.o.</t>
  </si>
  <si>
    <t>Meritus Global Technology d.o.o.</t>
  </si>
  <si>
    <t>Meritus Global Strategics d.o.o.</t>
  </si>
  <si>
    <t>BULB d.o.o.</t>
  </si>
  <si>
    <t>Bulb Upravljanje d.o.o.</t>
  </si>
  <si>
    <t>Heinzelova ulica 62/a, 10000 Zagreb, Hrvatska</t>
  </si>
  <si>
    <t>Podvine 36, 1410 Zagorje ob Savi, Slovenija</t>
  </si>
  <si>
    <t>Tehnološki park 24, 1000 Ljubljana, Slovenija</t>
  </si>
  <si>
    <t>272 Tosin Bunar Street, Novi Beograd, Srbija</t>
  </si>
  <si>
    <t>Naritaweg 165, Telestone 8, Amsterdam, Nizozemska</t>
  </si>
  <si>
    <t>117 Mladena Stojanovica Street, 78000 Banja Luka, BiH</t>
  </si>
  <si>
    <t>Međunarodnog prijateljstva br. 25, Sarajevo,, BiH</t>
  </si>
  <si>
    <t>Cvijete Zuzorić 3, Zagreb, Hrvatska</t>
  </si>
  <si>
    <t>Çağlayan Mah. Okul Cad. No: 8/10 Kağıthane, İstanbul, Turska</t>
  </si>
  <si>
    <t>Çağlayan Mah. Okul Cad. No: 8-1/1, Kağıthane, İstanbul, Turska</t>
  </si>
  <si>
    <t>Çağlayan Mah. Okul Cad. No:8 -1/1 Kağıthane Istanbul, Turska</t>
  </si>
  <si>
    <t>Yahya Kemal Mah. Okul Cad. No: 8 Kağıthane, İstanbul, Turkey</t>
  </si>
  <si>
    <t>Cluj-Nacopa city, G-Real Eremia Grigorescu street NO. 104A, Apt. 1, Cluj county</t>
  </si>
  <si>
    <t>Turnpike Gate House, Alcester Heath, Warwickshire, B49 5JG. UK</t>
  </si>
  <si>
    <t>971 Second street, Charlotteswille, VA 22902. USA</t>
  </si>
  <si>
    <t>Budapest 1123, Alkotas u. 50. Hunngary</t>
  </si>
  <si>
    <t>Ulica Damira Tomljanovića-Gavrana 11, 11000 Zagreb, Hrvatska</t>
  </si>
  <si>
    <t>65-01-0742-16</t>
  </si>
  <si>
    <t>207694-5</t>
  </si>
  <si>
    <t>J12/1990/2010</t>
  </si>
  <si>
    <t>01-10-048136</t>
  </si>
  <si>
    <t>Obveznik: Meritus ulaganja d.d., Zagreb</t>
  </si>
  <si>
    <r>
      <t xml:space="preserve">BILJEŠKE UZ FINANCIJSKE IZVJEŠTAJE - TFI
(koji se sastavljaju za tromjesečna razdoblja)
Naziv izdavatelja: Meritus ulaganja d.d., Zagreb
OIB: 62230095889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Meritus ulaganja d.d., Zagreb, Hrvatska, MB: 05012228, OIB: 62230095889</t>
    </r>
    <r>
      <rPr>
        <sz val="10"/>
        <rFont val="Arial"/>
        <family val="2"/>
        <charset val="238"/>
      </rPr>
      <t xml:space="preserve">
2. usvojene računovodstvene politike (samo naznaku je li došlo do promjene u odnosu na prethodno razdoblje)
</t>
    </r>
    <r>
      <rPr>
        <b/>
        <sz val="10"/>
        <rFont val="Arial"/>
        <family val="2"/>
      </rPr>
      <t xml:space="preserve">Nije bilo promena u primijenjenim računovostvenim politkama u odnosu na prethodno razdoblje.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 xml:space="preserve">Nema dugovanja koja dospijevaju nakon više od pet godina, kao ni dugovanja pokrivenih vrijednim osiguranjem koje je dao poduzetnik.
</t>
    </r>
    <r>
      <rPr>
        <sz val="10"/>
        <rFont val="Arial"/>
        <family val="2"/>
        <charset val="238"/>
      </rPr>
      <t xml:space="preserve">
6. prosječan broj zaposlenih tijekom tekućeg razdoblja
7</t>
    </r>
    <r>
      <rPr>
        <b/>
        <sz val="10"/>
        <rFont val="Arial"/>
        <family val="2"/>
      </rPr>
      <t>943</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t>
    </r>
    <r>
      <rPr>
        <b/>
        <sz val="10"/>
        <rFont val="Arial"/>
        <family val="2"/>
      </rPr>
      <t>Vrednost priznate odgodjene poreske imovine je HRK 3,651,401, a odgodjenih poreskih obaveza HRK 5,464,220.</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N/A</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</si>
</sst>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006100"/>
      <name val="Calibri"/>
      <family val="2"/>
      <charset val="238"/>
      <scheme val="minor"/>
    </font>
    <font>
      <sz val="11"/>
      <color rgb="FF9C5700"/>
      <name val="Calibri"/>
      <family val="2"/>
      <charset val="238"/>
      <scheme val="minor"/>
    </font>
    <font>
      <b/>
      <sz val="10"/>
      <name val="Arial"/>
      <family val="2"/>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EB9C"/>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1" fillId="0" borderId="0"/>
    <xf numFmtId="0" fontId="35" fillId="16" borderId="0" applyNumberFormat="0" applyBorder="0" applyAlignment="0" applyProtection="0"/>
    <xf numFmtId="0" fontId="36" fillId="17" borderId="0" applyNumberFormat="0" applyBorder="0" applyAlignment="0" applyProtection="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3" fontId="5" fillId="0" borderId="33" xfId="6" applyNumberFormat="1" applyFont="1" applyBorder="1" applyAlignment="1" applyProtection="1">
      <alignment horizontal="right" vertical="center" shrinkToFit="1"/>
      <protection locked="0"/>
    </xf>
    <xf numFmtId="0" fontId="29" fillId="11" borderId="34"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3" fontId="3" fillId="0" borderId="30"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9">
    <cellStyle name="Good 2" xfId="7" xr:uid="{6144A6C6-D5D0-4260-9838-A383669706C4}"/>
    <cellStyle name="Hyperlink 2" xfId="2" xr:uid="{00000000-0005-0000-0000-000000000000}"/>
    <cellStyle name="Neutral 2" xfId="8" xr:uid="{E4BBF133-BAFB-4192-B354-32AE46E6116C}"/>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6067F085-AC7A-4576-B13D-C77628454193}"/>
    <cellStyle name="Style 1" xfId="1" xr:uid="{00000000-0005-0000-0000-000005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0"/>
  <sheetViews>
    <sheetView topLeftCell="A69" workbookViewId="0">
      <selection activeCell="P93" sqref="P93"/>
    </sheetView>
  </sheetViews>
  <sheetFormatPr defaultColWidth="9.1640625" defaultRowHeight="14.4" x14ac:dyDescent="0.55000000000000004"/>
  <cols>
    <col min="1" max="8" width="9.1640625" style="47"/>
    <col min="9" max="9" width="15.27734375" style="47" customWidth="1"/>
    <col min="10" max="10" width="9.1640625" style="47"/>
    <col min="11" max="13" width="9.1640625" style="97"/>
    <col min="14" max="14" width="9.1640625" style="95"/>
    <col min="15" max="20" width="9.1640625" style="97"/>
    <col min="21" max="16384" width="9.1640625" style="47"/>
  </cols>
  <sheetData>
    <row r="1" spans="1:20" ht="15" x14ac:dyDescent="0.55000000000000004">
      <c r="A1" s="187" t="s">
        <v>308</v>
      </c>
      <c r="B1" s="188"/>
      <c r="C1" s="188"/>
      <c r="D1" s="45"/>
      <c r="E1" s="45"/>
      <c r="F1" s="45"/>
      <c r="G1" s="45"/>
      <c r="H1" s="45"/>
      <c r="I1" s="45"/>
      <c r="J1" s="46"/>
    </row>
    <row r="2" spans="1:20" ht="14.5" customHeight="1" x14ac:dyDescent="0.55000000000000004">
      <c r="A2" s="189" t="s">
        <v>324</v>
      </c>
      <c r="B2" s="190"/>
      <c r="C2" s="190"/>
      <c r="D2" s="190"/>
      <c r="E2" s="190"/>
      <c r="F2" s="190"/>
      <c r="G2" s="190"/>
      <c r="H2" s="190"/>
      <c r="I2" s="190"/>
      <c r="J2" s="191"/>
      <c r="N2" s="95">
        <v>1</v>
      </c>
    </row>
    <row r="3" spans="1:20" x14ac:dyDescent="0.55000000000000004">
      <c r="A3" s="48"/>
      <c r="B3" s="49"/>
      <c r="C3" s="49"/>
      <c r="D3" s="49"/>
      <c r="E3" s="49"/>
      <c r="F3" s="49"/>
      <c r="G3" s="49"/>
      <c r="H3" s="49"/>
      <c r="I3" s="49"/>
      <c r="J3" s="50"/>
      <c r="N3" s="95">
        <v>2</v>
      </c>
    </row>
    <row r="4" spans="1:20" ht="33.6" customHeight="1" x14ac:dyDescent="0.55000000000000004">
      <c r="A4" s="192" t="s">
        <v>309</v>
      </c>
      <c r="B4" s="193"/>
      <c r="C4" s="193"/>
      <c r="D4" s="193"/>
      <c r="E4" s="194" t="s">
        <v>449</v>
      </c>
      <c r="F4" s="195"/>
      <c r="G4" s="51" t="s">
        <v>0</v>
      </c>
      <c r="H4" s="194" t="s">
        <v>450</v>
      </c>
      <c r="I4" s="195"/>
      <c r="J4" s="52"/>
      <c r="N4" s="95">
        <v>3</v>
      </c>
    </row>
    <row r="5" spans="1:20" s="53" customFormat="1" ht="10.15" customHeight="1" x14ac:dyDescent="0.55000000000000004">
      <c r="A5" s="196"/>
      <c r="B5" s="197"/>
      <c r="C5" s="197"/>
      <c r="D5" s="197"/>
      <c r="E5" s="197"/>
      <c r="F5" s="197"/>
      <c r="G5" s="197"/>
      <c r="H5" s="197"/>
      <c r="I5" s="197"/>
      <c r="J5" s="198"/>
      <c r="N5" s="96">
        <v>4</v>
      </c>
    </row>
    <row r="6" spans="1:20" ht="20.5" customHeight="1" x14ac:dyDescent="0.55000000000000004">
      <c r="A6" s="54"/>
      <c r="B6" s="55" t="s">
        <v>329</v>
      </c>
      <c r="C6" s="56"/>
      <c r="D6" s="56"/>
      <c r="E6" s="62">
        <v>2021</v>
      </c>
      <c r="F6" s="57"/>
      <c r="G6" s="51"/>
      <c r="H6" s="57"/>
      <c r="I6" s="58"/>
      <c r="J6" s="59"/>
    </row>
    <row r="7" spans="1:20" s="61" customFormat="1" ht="10.9" customHeight="1" x14ac:dyDescent="0.55000000000000004">
      <c r="A7" s="54"/>
      <c r="B7" s="56"/>
      <c r="C7" s="56"/>
      <c r="D7" s="56"/>
      <c r="E7" s="60"/>
      <c r="F7" s="60"/>
      <c r="G7" s="51"/>
      <c r="H7" s="57"/>
      <c r="I7" s="58"/>
      <c r="J7" s="59"/>
      <c r="K7" s="98"/>
      <c r="L7" s="98"/>
      <c r="M7" s="98"/>
      <c r="N7" s="99"/>
      <c r="O7" s="98"/>
      <c r="P7" s="98"/>
      <c r="Q7" s="98"/>
      <c r="R7" s="98"/>
      <c r="S7" s="98"/>
      <c r="T7" s="98"/>
    </row>
    <row r="8" spans="1:20" ht="20.5" customHeight="1" x14ac:dyDescent="0.55000000000000004">
      <c r="A8" s="54"/>
      <c r="B8" s="55" t="s">
        <v>330</v>
      </c>
      <c r="C8" s="56"/>
      <c r="D8" s="56"/>
      <c r="E8" s="62">
        <v>1</v>
      </c>
      <c r="F8" s="57"/>
      <c r="G8" s="51"/>
      <c r="H8" s="57"/>
      <c r="I8" s="58"/>
      <c r="J8" s="59"/>
    </row>
    <row r="9" spans="1:20" s="61" customFormat="1" ht="10.9" customHeight="1" x14ac:dyDescent="0.55000000000000004">
      <c r="A9" s="54"/>
      <c r="B9" s="56"/>
      <c r="C9" s="56"/>
      <c r="D9" s="56"/>
      <c r="E9" s="60"/>
      <c r="F9" s="60"/>
      <c r="G9" s="51"/>
      <c r="H9" s="60"/>
      <c r="I9" s="63"/>
      <c r="J9" s="59"/>
      <c r="K9" s="98"/>
      <c r="L9" s="98"/>
      <c r="M9" s="98"/>
      <c r="N9" s="99"/>
      <c r="O9" s="98"/>
      <c r="P9" s="98"/>
      <c r="Q9" s="98"/>
      <c r="R9" s="98"/>
      <c r="S9" s="98"/>
      <c r="T9" s="98"/>
    </row>
    <row r="10" spans="1:20" ht="37.9" customHeight="1" x14ac:dyDescent="0.55000000000000004">
      <c r="A10" s="183" t="s">
        <v>331</v>
      </c>
      <c r="B10" s="184"/>
      <c r="C10" s="184"/>
      <c r="D10" s="184"/>
      <c r="E10" s="184"/>
      <c r="F10" s="184"/>
      <c r="G10" s="184"/>
      <c r="H10" s="184"/>
      <c r="I10" s="184"/>
      <c r="J10" s="64"/>
    </row>
    <row r="11" spans="1:20" ht="24.6" customHeight="1" x14ac:dyDescent="0.55000000000000004">
      <c r="A11" s="171" t="s">
        <v>310</v>
      </c>
      <c r="B11" s="185"/>
      <c r="C11" s="177" t="s">
        <v>451</v>
      </c>
      <c r="D11" s="178"/>
      <c r="E11" s="65"/>
      <c r="F11" s="146" t="s">
        <v>332</v>
      </c>
      <c r="G11" s="181"/>
      <c r="H11" s="162" t="s">
        <v>452</v>
      </c>
      <c r="I11" s="163"/>
      <c r="J11" s="66"/>
    </row>
    <row r="12" spans="1:20" ht="14.5" customHeight="1" x14ac:dyDescent="0.55000000000000004">
      <c r="A12" s="67"/>
      <c r="B12" s="68"/>
      <c r="C12" s="68"/>
      <c r="D12" s="68"/>
      <c r="E12" s="186"/>
      <c r="F12" s="186"/>
      <c r="G12" s="186"/>
      <c r="H12" s="186"/>
      <c r="I12" s="69"/>
      <c r="J12" s="66"/>
    </row>
    <row r="13" spans="1:20" ht="21" customHeight="1" x14ac:dyDescent="0.55000000000000004">
      <c r="A13" s="145" t="s">
        <v>325</v>
      </c>
      <c r="B13" s="181"/>
      <c r="C13" s="177" t="s">
        <v>454</v>
      </c>
      <c r="D13" s="178"/>
      <c r="E13" s="199"/>
      <c r="F13" s="186"/>
      <c r="G13" s="186"/>
      <c r="H13" s="186"/>
      <c r="I13" s="69"/>
      <c r="J13" s="66"/>
    </row>
    <row r="14" spans="1:20" ht="10.9" customHeight="1" x14ac:dyDescent="0.55000000000000004">
      <c r="A14" s="65"/>
      <c r="B14" s="69"/>
      <c r="C14" s="68"/>
      <c r="D14" s="68"/>
      <c r="E14" s="152"/>
      <c r="F14" s="152"/>
      <c r="G14" s="152"/>
      <c r="H14" s="152"/>
      <c r="I14" s="68"/>
      <c r="J14" s="70"/>
    </row>
    <row r="15" spans="1:20" ht="22.9" customHeight="1" x14ac:dyDescent="0.55000000000000004">
      <c r="A15" s="145" t="s">
        <v>311</v>
      </c>
      <c r="B15" s="181"/>
      <c r="C15" s="177">
        <v>62230095889</v>
      </c>
      <c r="D15" s="178"/>
      <c r="E15" s="182"/>
      <c r="F15" s="173"/>
      <c r="G15" s="71" t="s">
        <v>333</v>
      </c>
      <c r="H15" s="162" t="s">
        <v>453</v>
      </c>
      <c r="I15" s="163"/>
      <c r="J15" s="72"/>
    </row>
    <row r="16" spans="1:20" ht="10.9" customHeight="1" x14ac:dyDescent="0.55000000000000004">
      <c r="A16" s="65"/>
      <c r="B16" s="69"/>
      <c r="C16" s="68"/>
      <c r="D16" s="68"/>
      <c r="E16" s="152"/>
      <c r="F16" s="152"/>
      <c r="G16" s="152"/>
      <c r="H16" s="152"/>
      <c r="I16" s="68"/>
      <c r="J16" s="70"/>
    </row>
    <row r="17" spans="1:10" ht="22.9" customHeight="1" x14ac:dyDescent="0.55000000000000004">
      <c r="A17" s="73"/>
      <c r="B17" s="71" t="s">
        <v>334</v>
      </c>
      <c r="C17" s="177" t="s">
        <v>455</v>
      </c>
      <c r="D17" s="178"/>
      <c r="E17" s="74"/>
      <c r="F17" s="74"/>
      <c r="G17" s="74"/>
      <c r="H17" s="74"/>
      <c r="I17" s="74"/>
      <c r="J17" s="72"/>
    </row>
    <row r="18" spans="1:10" x14ac:dyDescent="0.55000000000000004">
      <c r="A18" s="179"/>
      <c r="B18" s="180"/>
      <c r="C18" s="152"/>
      <c r="D18" s="152"/>
      <c r="E18" s="152"/>
      <c r="F18" s="152"/>
      <c r="G18" s="152"/>
      <c r="H18" s="152"/>
      <c r="I18" s="68"/>
      <c r="J18" s="70"/>
    </row>
    <row r="19" spans="1:10" x14ac:dyDescent="0.55000000000000004">
      <c r="A19" s="171" t="s">
        <v>312</v>
      </c>
      <c r="B19" s="172"/>
      <c r="C19" s="153" t="s">
        <v>456</v>
      </c>
      <c r="D19" s="154"/>
      <c r="E19" s="154"/>
      <c r="F19" s="154"/>
      <c r="G19" s="154"/>
      <c r="H19" s="154"/>
      <c r="I19" s="154"/>
      <c r="J19" s="155"/>
    </row>
    <row r="20" spans="1:10" x14ac:dyDescent="0.55000000000000004">
      <c r="A20" s="67"/>
      <c r="B20" s="68"/>
      <c r="C20" s="75"/>
      <c r="D20" s="68"/>
      <c r="E20" s="152"/>
      <c r="F20" s="152"/>
      <c r="G20" s="152"/>
      <c r="H20" s="152"/>
      <c r="I20" s="68"/>
      <c r="J20" s="70"/>
    </row>
    <row r="21" spans="1:10" x14ac:dyDescent="0.55000000000000004">
      <c r="A21" s="171" t="s">
        <v>313</v>
      </c>
      <c r="B21" s="172"/>
      <c r="C21" s="162">
        <v>10000</v>
      </c>
      <c r="D21" s="163"/>
      <c r="E21" s="152"/>
      <c r="F21" s="152"/>
      <c r="G21" s="153" t="s">
        <v>457</v>
      </c>
      <c r="H21" s="154"/>
      <c r="I21" s="154"/>
      <c r="J21" s="155"/>
    </row>
    <row r="22" spans="1:10" x14ac:dyDescent="0.55000000000000004">
      <c r="A22" s="67"/>
      <c r="B22" s="68"/>
      <c r="C22" s="68"/>
      <c r="D22" s="68"/>
      <c r="E22" s="152"/>
      <c r="F22" s="152"/>
      <c r="G22" s="152"/>
      <c r="H22" s="152"/>
      <c r="I22" s="68"/>
      <c r="J22" s="70"/>
    </row>
    <row r="23" spans="1:10" x14ac:dyDescent="0.55000000000000004">
      <c r="A23" s="171" t="s">
        <v>314</v>
      </c>
      <c r="B23" s="172"/>
      <c r="C23" s="153" t="s">
        <v>458</v>
      </c>
      <c r="D23" s="154"/>
      <c r="E23" s="154"/>
      <c r="F23" s="154"/>
      <c r="G23" s="154"/>
      <c r="H23" s="154"/>
      <c r="I23" s="154"/>
      <c r="J23" s="155"/>
    </row>
    <row r="24" spans="1:10" x14ac:dyDescent="0.55000000000000004">
      <c r="A24" s="67"/>
      <c r="B24" s="68"/>
      <c r="C24" s="68"/>
      <c r="D24" s="68"/>
      <c r="E24" s="152"/>
      <c r="F24" s="152"/>
      <c r="G24" s="152"/>
      <c r="H24" s="152"/>
      <c r="I24" s="68"/>
      <c r="J24" s="70"/>
    </row>
    <row r="25" spans="1:10" x14ac:dyDescent="0.55000000000000004">
      <c r="A25" s="171" t="s">
        <v>315</v>
      </c>
      <c r="B25" s="172"/>
      <c r="C25" s="174" t="s">
        <v>459</v>
      </c>
      <c r="D25" s="175"/>
      <c r="E25" s="175"/>
      <c r="F25" s="175"/>
      <c r="G25" s="175"/>
      <c r="H25" s="175"/>
      <c r="I25" s="175"/>
      <c r="J25" s="176"/>
    </row>
    <row r="26" spans="1:10" x14ac:dyDescent="0.55000000000000004">
      <c r="A26" s="67"/>
      <c r="B26" s="68"/>
      <c r="C26" s="75"/>
      <c r="D26" s="68"/>
      <c r="E26" s="152"/>
      <c r="F26" s="152"/>
      <c r="G26" s="152"/>
      <c r="H26" s="152"/>
      <c r="I26" s="68"/>
      <c r="J26" s="70"/>
    </row>
    <row r="27" spans="1:10" x14ac:dyDescent="0.55000000000000004">
      <c r="A27" s="171" t="s">
        <v>316</v>
      </c>
      <c r="B27" s="172"/>
      <c r="C27" s="174" t="s">
        <v>460</v>
      </c>
      <c r="D27" s="175"/>
      <c r="E27" s="175"/>
      <c r="F27" s="175"/>
      <c r="G27" s="175"/>
      <c r="H27" s="175"/>
      <c r="I27" s="175"/>
      <c r="J27" s="176"/>
    </row>
    <row r="28" spans="1:10" ht="13.9" customHeight="1" x14ac:dyDescent="0.55000000000000004">
      <c r="A28" s="67"/>
      <c r="B28" s="68"/>
      <c r="C28" s="75"/>
      <c r="D28" s="68"/>
      <c r="E28" s="152"/>
      <c r="F28" s="152"/>
      <c r="G28" s="152"/>
      <c r="H28" s="152"/>
      <c r="I28" s="68"/>
      <c r="J28" s="70"/>
    </row>
    <row r="29" spans="1:10" ht="22.9" customHeight="1" x14ac:dyDescent="0.55000000000000004">
      <c r="A29" s="145" t="s">
        <v>326</v>
      </c>
      <c r="B29" s="172"/>
      <c r="C29" s="76">
        <v>7943</v>
      </c>
      <c r="D29" s="77"/>
      <c r="E29" s="156"/>
      <c r="F29" s="156"/>
      <c r="G29" s="156"/>
      <c r="H29" s="156"/>
      <c r="I29" s="78"/>
      <c r="J29" s="79"/>
    </row>
    <row r="30" spans="1:10" x14ac:dyDescent="0.55000000000000004">
      <c r="A30" s="67"/>
      <c r="B30" s="68"/>
      <c r="C30" s="68"/>
      <c r="D30" s="68"/>
      <c r="E30" s="152"/>
      <c r="F30" s="152"/>
      <c r="G30" s="152"/>
      <c r="H30" s="152"/>
      <c r="I30" s="78"/>
      <c r="J30" s="79"/>
    </row>
    <row r="31" spans="1:10" x14ac:dyDescent="0.55000000000000004">
      <c r="A31" s="171" t="s">
        <v>317</v>
      </c>
      <c r="B31" s="172"/>
      <c r="C31" s="92" t="s">
        <v>337</v>
      </c>
      <c r="D31" s="170" t="s">
        <v>335</v>
      </c>
      <c r="E31" s="160"/>
      <c r="F31" s="160"/>
      <c r="G31" s="160"/>
      <c r="H31" s="80"/>
      <c r="I31" s="81" t="s">
        <v>336</v>
      </c>
      <c r="J31" s="82" t="s">
        <v>337</v>
      </c>
    </row>
    <row r="32" spans="1:10" x14ac:dyDescent="0.55000000000000004">
      <c r="A32" s="171"/>
      <c r="B32" s="172"/>
      <c r="C32" s="83"/>
      <c r="D32" s="51"/>
      <c r="E32" s="173"/>
      <c r="F32" s="173"/>
      <c r="G32" s="173"/>
      <c r="H32" s="173"/>
      <c r="I32" s="78"/>
      <c r="J32" s="79"/>
    </row>
    <row r="33" spans="1:20" x14ac:dyDescent="0.55000000000000004">
      <c r="A33" s="171" t="s">
        <v>327</v>
      </c>
      <c r="B33" s="172"/>
      <c r="C33" s="76" t="s">
        <v>339</v>
      </c>
      <c r="D33" s="170" t="s">
        <v>338</v>
      </c>
      <c r="E33" s="160"/>
      <c r="F33" s="160"/>
      <c r="G33" s="160"/>
      <c r="H33" s="74"/>
      <c r="I33" s="81" t="s">
        <v>339</v>
      </c>
      <c r="J33" s="82" t="s">
        <v>340</v>
      </c>
    </row>
    <row r="34" spans="1:20" x14ac:dyDescent="0.55000000000000004">
      <c r="A34" s="67"/>
      <c r="B34" s="68"/>
      <c r="C34" s="68"/>
      <c r="D34" s="68"/>
      <c r="E34" s="152"/>
      <c r="F34" s="152"/>
      <c r="G34" s="152"/>
      <c r="H34" s="152"/>
      <c r="I34" s="68"/>
      <c r="J34" s="70"/>
    </row>
    <row r="35" spans="1:20" x14ac:dyDescent="0.55000000000000004">
      <c r="A35" s="170" t="s">
        <v>328</v>
      </c>
      <c r="B35" s="160"/>
      <c r="C35" s="160"/>
      <c r="D35" s="160"/>
      <c r="E35" s="160" t="s">
        <v>318</v>
      </c>
      <c r="F35" s="160"/>
      <c r="G35" s="160"/>
      <c r="H35" s="160"/>
      <c r="I35" s="160"/>
      <c r="J35" s="84" t="s">
        <v>319</v>
      </c>
    </row>
    <row r="36" spans="1:20" x14ac:dyDescent="0.55000000000000004">
      <c r="A36" s="67"/>
      <c r="B36" s="68"/>
      <c r="C36" s="68"/>
      <c r="D36" s="68"/>
      <c r="E36" s="152"/>
      <c r="F36" s="152"/>
      <c r="G36" s="152"/>
      <c r="H36" s="152"/>
      <c r="I36" s="68"/>
      <c r="J36" s="79"/>
    </row>
    <row r="37" spans="1:20" x14ac:dyDescent="0.55000000000000004">
      <c r="A37" s="141" t="s">
        <v>465</v>
      </c>
      <c r="B37" s="142"/>
      <c r="C37" s="142"/>
      <c r="D37" s="142"/>
      <c r="E37" s="141" t="s">
        <v>494</v>
      </c>
      <c r="F37" s="142"/>
      <c r="G37" s="142"/>
      <c r="H37" s="142"/>
      <c r="I37" s="143"/>
      <c r="J37" s="85">
        <v>4980310</v>
      </c>
    </row>
    <row r="38" spans="1:20" x14ac:dyDescent="0.55000000000000004">
      <c r="A38" s="67"/>
      <c r="B38" s="68"/>
      <c r="C38" s="75"/>
      <c r="D38" s="169"/>
      <c r="E38" s="169"/>
      <c r="F38" s="169"/>
      <c r="G38" s="169"/>
      <c r="H38" s="169"/>
      <c r="I38" s="169"/>
      <c r="J38" s="70"/>
    </row>
    <row r="39" spans="1:20" x14ac:dyDescent="0.55000000000000004">
      <c r="A39" s="141" t="s">
        <v>466</v>
      </c>
      <c r="B39" s="142"/>
      <c r="C39" s="142"/>
      <c r="D39" s="143"/>
      <c r="E39" s="141" t="s">
        <v>494</v>
      </c>
      <c r="F39" s="142"/>
      <c r="G39" s="142"/>
      <c r="H39" s="142"/>
      <c r="I39" s="143"/>
      <c r="J39" s="76">
        <v>2714205</v>
      </c>
    </row>
    <row r="40" spans="1:20" x14ac:dyDescent="0.55000000000000004">
      <c r="A40" s="67"/>
      <c r="B40" s="68"/>
      <c r="C40" s="75"/>
      <c r="D40" s="86"/>
      <c r="E40" s="169"/>
      <c r="F40" s="169"/>
      <c r="G40" s="169"/>
      <c r="H40" s="169"/>
      <c r="I40" s="69"/>
      <c r="J40" s="70"/>
    </row>
    <row r="41" spans="1:20" x14ac:dyDescent="0.55000000000000004">
      <c r="A41" s="141" t="s">
        <v>467</v>
      </c>
      <c r="B41" s="142"/>
      <c r="C41" s="142"/>
      <c r="D41" s="143"/>
      <c r="E41" s="141" t="s">
        <v>494</v>
      </c>
      <c r="F41" s="142"/>
      <c r="G41" s="142"/>
      <c r="H41" s="142"/>
      <c r="I41" s="143"/>
      <c r="J41" s="76">
        <v>4794923</v>
      </c>
    </row>
    <row r="42" spans="1:20" x14ac:dyDescent="0.55000000000000004">
      <c r="A42" s="67"/>
      <c r="B42" s="68"/>
      <c r="C42" s="75"/>
      <c r="D42" s="86"/>
      <c r="E42" s="169"/>
      <c r="F42" s="169"/>
      <c r="G42" s="169"/>
      <c r="H42" s="169"/>
      <c r="I42" s="69"/>
      <c r="J42" s="70"/>
    </row>
    <row r="43" spans="1:20" x14ac:dyDescent="0.55000000000000004">
      <c r="A43" s="141" t="s">
        <v>468</v>
      </c>
      <c r="B43" s="142"/>
      <c r="C43" s="142"/>
      <c r="D43" s="143"/>
      <c r="E43" s="141" t="s">
        <v>494</v>
      </c>
      <c r="F43" s="142"/>
      <c r="G43" s="142"/>
      <c r="H43" s="142"/>
      <c r="I43" s="143"/>
      <c r="J43" s="76">
        <v>4558499</v>
      </c>
    </row>
    <row r="44" spans="1:20" s="137" customFormat="1" x14ac:dyDescent="0.55000000000000004">
      <c r="A44" s="130"/>
      <c r="B44" s="128"/>
      <c r="C44" s="131"/>
      <c r="D44" s="132"/>
      <c r="E44" s="144"/>
      <c r="F44" s="144"/>
      <c r="G44" s="144"/>
      <c r="H44" s="144"/>
      <c r="I44" s="133"/>
      <c r="J44" s="134"/>
      <c r="K44" s="135"/>
      <c r="L44" s="135"/>
      <c r="M44" s="135"/>
      <c r="N44" s="136"/>
      <c r="O44" s="135"/>
      <c r="P44" s="135"/>
      <c r="Q44" s="135"/>
      <c r="R44" s="135"/>
      <c r="S44" s="135"/>
      <c r="T44" s="135"/>
    </row>
    <row r="45" spans="1:20" s="137" customFormat="1" x14ac:dyDescent="0.55000000000000004">
      <c r="A45" s="141" t="s">
        <v>469</v>
      </c>
      <c r="B45" s="142"/>
      <c r="C45" s="142"/>
      <c r="D45" s="143"/>
      <c r="E45" s="141" t="s">
        <v>494</v>
      </c>
      <c r="F45" s="142"/>
      <c r="G45" s="142"/>
      <c r="H45" s="142"/>
      <c r="I45" s="143"/>
      <c r="J45" s="76">
        <v>1899660</v>
      </c>
      <c r="K45" s="135"/>
      <c r="L45" s="135"/>
      <c r="M45" s="135"/>
      <c r="N45" s="136"/>
      <c r="O45" s="135"/>
      <c r="P45" s="135"/>
      <c r="Q45" s="135"/>
      <c r="R45" s="135"/>
      <c r="S45" s="135"/>
      <c r="T45" s="135"/>
    </row>
    <row r="46" spans="1:20" s="137" customFormat="1" x14ac:dyDescent="0.55000000000000004">
      <c r="A46" s="130"/>
      <c r="B46" s="128"/>
      <c r="C46" s="131"/>
      <c r="D46" s="132"/>
      <c r="E46" s="144"/>
      <c r="F46" s="144"/>
      <c r="G46" s="144"/>
      <c r="H46" s="144"/>
      <c r="I46" s="133"/>
      <c r="J46" s="134"/>
      <c r="K46" s="135"/>
      <c r="L46" s="135"/>
      <c r="M46" s="135"/>
      <c r="N46" s="136"/>
      <c r="O46" s="135"/>
      <c r="P46" s="135"/>
      <c r="Q46" s="135"/>
      <c r="R46" s="135"/>
      <c r="S46" s="135"/>
      <c r="T46" s="135"/>
    </row>
    <row r="47" spans="1:20" s="137" customFormat="1" x14ac:dyDescent="0.55000000000000004">
      <c r="A47" s="141" t="s">
        <v>470</v>
      </c>
      <c r="B47" s="142"/>
      <c r="C47" s="142"/>
      <c r="D47" s="143"/>
      <c r="E47" s="141" t="s">
        <v>494</v>
      </c>
      <c r="F47" s="142"/>
      <c r="G47" s="142"/>
      <c r="H47" s="142"/>
      <c r="I47" s="143"/>
      <c r="J47" s="76">
        <v>4509595</v>
      </c>
      <c r="K47" s="135"/>
      <c r="L47" s="135"/>
      <c r="M47" s="135"/>
      <c r="N47" s="136"/>
      <c r="O47" s="135"/>
      <c r="P47" s="135"/>
      <c r="Q47" s="135"/>
      <c r="R47" s="135"/>
      <c r="S47" s="135"/>
      <c r="T47" s="135"/>
    </row>
    <row r="48" spans="1:20" s="137" customFormat="1" x14ac:dyDescent="0.55000000000000004">
      <c r="A48" s="130"/>
      <c r="B48" s="128"/>
      <c r="C48" s="131"/>
      <c r="D48" s="132"/>
      <c r="E48" s="144"/>
      <c r="F48" s="144"/>
      <c r="G48" s="144"/>
      <c r="H48" s="144"/>
      <c r="I48" s="133"/>
      <c r="J48" s="134"/>
      <c r="K48" s="135"/>
      <c r="L48" s="135"/>
      <c r="M48" s="135"/>
      <c r="N48" s="136"/>
      <c r="O48" s="135"/>
      <c r="P48" s="135"/>
      <c r="Q48" s="135"/>
      <c r="R48" s="135"/>
      <c r="S48" s="135"/>
      <c r="T48" s="135"/>
    </row>
    <row r="49" spans="1:20" s="137" customFormat="1" x14ac:dyDescent="0.55000000000000004">
      <c r="A49" s="141" t="s">
        <v>471</v>
      </c>
      <c r="B49" s="142"/>
      <c r="C49" s="142"/>
      <c r="D49" s="143"/>
      <c r="E49" s="141" t="s">
        <v>495</v>
      </c>
      <c r="F49" s="142"/>
      <c r="G49" s="142"/>
      <c r="H49" s="142"/>
      <c r="I49" s="143"/>
      <c r="J49" s="76">
        <v>2168235</v>
      </c>
      <c r="K49" s="135"/>
      <c r="L49" s="135"/>
      <c r="M49" s="135"/>
      <c r="N49" s="136"/>
      <c r="O49" s="135"/>
      <c r="P49" s="135"/>
      <c r="Q49" s="135"/>
      <c r="R49" s="135"/>
      <c r="S49" s="135"/>
      <c r="T49" s="135"/>
    </row>
    <row r="50" spans="1:20" s="137" customFormat="1" x14ac:dyDescent="0.55000000000000004">
      <c r="A50" s="130"/>
      <c r="B50" s="128"/>
      <c r="C50" s="131"/>
      <c r="D50" s="132"/>
      <c r="E50" s="144"/>
      <c r="F50" s="144"/>
      <c r="G50" s="144"/>
      <c r="H50" s="144"/>
      <c r="I50" s="133"/>
      <c r="J50" s="134"/>
      <c r="K50" s="135"/>
      <c r="L50" s="135"/>
      <c r="M50" s="135"/>
      <c r="N50" s="136"/>
      <c r="O50" s="135"/>
      <c r="P50" s="135"/>
      <c r="Q50" s="135"/>
      <c r="R50" s="135"/>
      <c r="S50" s="135"/>
      <c r="T50" s="135"/>
    </row>
    <row r="51" spans="1:20" s="137" customFormat="1" x14ac:dyDescent="0.55000000000000004">
      <c r="A51" s="141" t="s">
        <v>472</v>
      </c>
      <c r="B51" s="142"/>
      <c r="C51" s="142"/>
      <c r="D51" s="143"/>
      <c r="E51" s="141" t="s">
        <v>496</v>
      </c>
      <c r="F51" s="142"/>
      <c r="G51" s="142"/>
      <c r="H51" s="142"/>
      <c r="I51" s="143"/>
      <c r="J51" s="76">
        <v>2186179</v>
      </c>
      <c r="K51" s="135"/>
      <c r="L51" s="135"/>
      <c r="M51" s="135"/>
      <c r="N51" s="136"/>
      <c r="O51" s="135"/>
      <c r="P51" s="135"/>
      <c r="Q51" s="135"/>
      <c r="R51" s="135"/>
      <c r="S51" s="135"/>
      <c r="T51" s="135"/>
    </row>
    <row r="52" spans="1:20" s="137" customFormat="1" x14ac:dyDescent="0.55000000000000004">
      <c r="A52" s="130"/>
      <c r="B52" s="128"/>
      <c r="C52" s="131"/>
      <c r="D52" s="132"/>
      <c r="E52" s="144"/>
      <c r="F52" s="144"/>
      <c r="G52" s="144"/>
      <c r="H52" s="144"/>
      <c r="I52" s="133"/>
      <c r="J52" s="134"/>
      <c r="K52" s="135"/>
      <c r="L52" s="135"/>
      <c r="M52" s="135"/>
      <c r="N52" s="136"/>
      <c r="O52" s="135"/>
      <c r="P52" s="135"/>
      <c r="Q52" s="135"/>
      <c r="R52" s="135"/>
      <c r="S52" s="135"/>
      <c r="T52" s="135"/>
    </row>
    <row r="53" spans="1:20" s="137" customFormat="1" x14ac:dyDescent="0.55000000000000004">
      <c r="A53" s="141" t="s">
        <v>473</v>
      </c>
      <c r="B53" s="142"/>
      <c r="C53" s="142"/>
      <c r="D53" s="143"/>
      <c r="E53" s="141" t="s">
        <v>497</v>
      </c>
      <c r="F53" s="142"/>
      <c r="G53" s="142"/>
      <c r="H53" s="142"/>
      <c r="I53" s="143"/>
      <c r="J53" s="76">
        <v>17409042</v>
      </c>
      <c r="K53" s="135"/>
      <c r="L53" s="135"/>
      <c r="M53" s="135"/>
      <c r="N53" s="136"/>
      <c r="O53" s="135"/>
      <c r="P53" s="135"/>
      <c r="Q53" s="135"/>
      <c r="R53" s="135"/>
      <c r="S53" s="135"/>
      <c r="T53" s="135"/>
    </row>
    <row r="54" spans="1:20" s="137" customFormat="1" x14ac:dyDescent="0.55000000000000004">
      <c r="A54" s="130"/>
      <c r="B54" s="128"/>
      <c r="C54" s="131"/>
      <c r="D54" s="132"/>
      <c r="E54" s="144"/>
      <c r="F54" s="144"/>
      <c r="G54" s="144"/>
      <c r="H54" s="144"/>
      <c r="I54" s="133"/>
      <c r="J54" s="134"/>
      <c r="K54" s="135"/>
      <c r="L54" s="135"/>
      <c r="M54" s="135"/>
      <c r="N54" s="136"/>
      <c r="O54" s="135"/>
      <c r="P54" s="135"/>
      <c r="Q54" s="135"/>
      <c r="R54" s="135"/>
      <c r="S54" s="135"/>
      <c r="T54" s="135"/>
    </row>
    <row r="55" spans="1:20" s="137" customFormat="1" x14ac:dyDescent="0.55000000000000004">
      <c r="A55" s="141" t="s">
        <v>474</v>
      </c>
      <c r="B55" s="142"/>
      <c r="C55" s="142"/>
      <c r="D55" s="143"/>
      <c r="E55" s="141" t="s">
        <v>498</v>
      </c>
      <c r="F55" s="142"/>
      <c r="G55" s="142"/>
      <c r="H55" s="142"/>
      <c r="I55" s="143"/>
      <c r="J55" s="76">
        <v>34234601</v>
      </c>
      <c r="K55" s="135"/>
      <c r="L55" s="135"/>
      <c r="M55" s="135"/>
      <c r="N55" s="136"/>
      <c r="O55" s="135"/>
      <c r="P55" s="135"/>
      <c r="Q55" s="135"/>
      <c r="R55" s="135"/>
      <c r="S55" s="135"/>
      <c r="T55" s="135"/>
    </row>
    <row r="56" spans="1:20" s="137" customFormat="1" x14ac:dyDescent="0.55000000000000004">
      <c r="A56" s="130"/>
      <c r="B56" s="128"/>
      <c r="C56" s="131"/>
      <c r="D56" s="132"/>
      <c r="E56" s="144"/>
      <c r="F56" s="144"/>
      <c r="G56" s="144"/>
      <c r="H56" s="144"/>
      <c r="I56" s="133"/>
      <c r="J56" s="134"/>
      <c r="K56" s="135"/>
      <c r="L56" s="135"/>
      <c r="M56" s="135"/>
      <c r="N56" s="136"/>
      <c r="O56" s="135"/>
      <c r="P56" s="135"/>
      <c r="Q56" s="135"/>
      <c r="R56" s="135"/>
      <c r="S56" s="135"/>
      <c r="T56" s="135"/>
    </row>
    <row r="57" spans="1:20" s="137" customFormat="1" x14ac:dyDescent="0.55000000000000004">
      <c r="A57" s="141" t="s">
        <v>475</v>
      </c>
      <c r="B57" s="142"/>
      <c r="C57" s="142"/>
      <c r="D57" s="143"/>
      <c r="E57" s="141" t="s">
        <v>494</v>
      </c>
      <c r="F57" s="142"/>
      <c r="G57" s="142"/>
      <c r="H57" s="142"/>
      <c r="I57" s="143"/>
      <c r="J57" s="76">
        <v>2203987</v>
      </c>
      <c r="K57" s="135"/>
      <c r="L57" s="135"/>
      <c r="M57" s="135"/>
      <c r="N57" s="136"/>
      <c r="O57" s="135"/>
      <c r="P57" s="135"/>
      <c r="Q57" s="135"/>
      <c r="R57" s="135"/>
      <c r="S57" s="135"/>
      <c r="T57" s="135"/>
    </row>
    <row r="58" spans="1:20" s="137" customFormat="1" x14ac:dyDescent="0.55000000000000004">
      <c r="A58" s="130"/>
      <c r="B58" s="128"/>
      <c r="C58" s="131"/>
      <c r="D58" s="132"/>
      <c r="E58" s="144"/>
      <c r="F58" s="144"/>
      <c r="G58" s="144"/>
      <c r="H58" s="144"/>
      <c r="I58" s="133"/>
      <c r="J58" s="134"/>
      <c r="K58" s="135"/>
      <c r="L58" s="135"/>
      <c r="M58" s="135"/>
      <c r="N58" s="136"/>
      <c r="O58" s="135"/>
      <c r="P58" s="135"/>
      <c r="Q58" s="135"/>
      <c r="R58" s="135"/>
      <c r="S58" s="135"/>
      <c r="T58" s="135"/>
    </row>
    <row r="59" spans="1:20" s="137" customFormat="1" x14ac:dyDescent="0.55000000000000004">
      <c r="A59" s="141" t="s">
        <v>476</v>
      </c>
      <c r="B59" s="142"/>
      <c r="C59" s="142"/>
      <c r="D59" s="143"/>
      <c r="E59" s="141" t="s">
        <v>499</v>
      </c>
      <c r="F59" s="142"/>
      <c r="G59" s="142"/>
      <c r="H59" s="142"/>
      <c r="I59" s="143"/>
      <c r="J59" s="92">
        <v>4402813980008</v>
      </c>
      <c r="K59" s="135"/>
      <c r="L59" s="135"/>
      <c r="M59" s="135"/>
      <c r="N59" s="136"/>
      <c r="O59" s="135"/>
      <c r="P59" s="135"/>
      <c r="Q59" s="135"/>
      <c r="R59" s="135"/>
      <c r="S59" s="135"/>
      <c r="T59" s="135"/>
    </row>
    <row r="60" spans="1:20" s="137" customFormat="1" x14ac:dyDescent="0.55000000000000004">
      <c r="A60" s="130"/>
      <c r="B60" s="128"/>
      <c r="C60" s="131"/>
      <c r="D60" s="132"/>
      <c r="E60" s="144"/>
      <c r="F60" s="144"/>
      <c r="G60" s="144"/>
      <c r="H60" s="144"/>
      <c r="I60" s="133"/>
      <c r="J60" s="134"/>
      <c r="K60" s="135"/>
      <c r="L60" s="135"/>
      <c r="M60" s="135"/>
      <c r="N60" s="136"/>
      <c r="O60" s="135"/>
      <c r="P60" s="135"/>
      <c r="Q60" s="135"/>
      <c r="R60" s="135"/>
      <c r="S60" s="135"/>
      <c r="T60" s="135"/>
    </row>
    <row r="61" spans="1:20" s="137" customFormat="1" x14ac:dyDescent="0.55000000000000004">
      <c r="A61" s="141" t="s">
        <v>477</v>
      </c>
      <c r="B61" s="142"/>
      <c r="C61" s="142"/>
      <c r="D61" s="143"/>
      <c r="E61" s="141" t="s">
        <v>500</v>
      </c>
      <c r="F61" s="142"/>
      <c r="G61" s="142"/>
      <c r="H61" s="142"/>
      <c r="I61" s="143"/>
      <c r="J61" s="76" t="s">
        <v>511</v>
      </c>
      <c r="K61" s="135"/>
      <c r="L61" s="135"/>
      <c r="M61" s="135"/>
      <c r="N61" s="136"/>
      <c r="O61" s="135"/>
      <c r="P61" s="135"/>
      <c r="Q61" s="135"/>
      <c r="R61" s="135"/>
      <c r="S61" s="135"/>
      <c r="T61" s="135"/>
    </row>
    <row r="62" spans="1:20" s="137" customFormat="1" x14ac:dyDescent="0.55000000000000004">
      <c r="A62" s="130"/>
      <c r="B62" s="128"/>
      <c r="C62" s="131"/>
      <c r="D62" s="132"/>
      <c r="E62" s="144"/>
      <c r="F62" s="144"/>
      <c r="G62" s="144"/>
      <c r="H62" s="144"/>
      <c r="I62" s="133"/>
      <c r="J62" s="134"/>
      <c r="K62" s="135"/>
      <c r="L62" s="135"/>
      <c r="M62" s="135"/>
      <c r="N62" s="136"/>
      <c r="O62" s="135"/>
      <c r="P62" s="135"/>
      <c r="Q62" s="135"/>
      <c r="R62" s="135"/>
      <c r="S62" s="135"/>
      <c r="T62" s="135"/>
    </row>
    <row r="63" spans="1:20" s="137" customFormat="1" x14ac:dyDescent="0.55000000000000004">
      <c r="A63" s="141" t="s">
        <v>478</v>
      </c>
      <c r="B63" s="142"/>
      <c r="C63" s="142"/>
      <c r="D63" s="143"/>
      <c r="E63" s="141" t="s">
        <v>501</v>
      </c>
      <c r="F63" s="142"/>
      <c r="G63" s="142"/>
      <c r="H63" s="142"/>
      <c r="I63" s="143"/>
      <c r="J63" s="76">
        <v>2215896</v>
      </c>
      <c r="K63" s="135"/>
      <c r="L63" s="135"/>
      <c r="M63" s="135"/>
      <c r="N63" s="136"/>
      <c r="O63" s="135"/>
      <c r="P63" s="135"/>
      <c r="Q63" s="135"/>
      <c r="R63" s="135"/>
      <c r="S63" s="135"/>
      <c r="T63" s="135"/>
    </row>
    <row r="64" spans="1:20" s="137" customFormat="1" x14ac:dyDescent="0.55000000000000004">
      <c r="A64" s="130"/>
      <c r="B64" s="128"/>
      <c r="C64" s="131"/>
      <c r="D64" s="132"/>
      <c r="E64" s="144"/>
      <c r="F64" s="144"/>
      <c r="G64" s="144"/>
      <c r="H64" s="144"/>
      <c r="I64" s="133"/>
      <c r="J64" s="134"/>
      <c r="K64" s="135"/>
      <c r="L64" s="135"/>
      <c r="M64" s="135"/>
      <c r="N64" s="136"/>
      <c r="O64" s="135"/>
      <c r="P64" s="135"/>
      <c r="Q64" s="135"/>
      <c r="R64" s="135"/>
      <c r="S64" s="135"/>
      <c r="T64" s="135"/>
    </row>
    <row r="65" spans="1:20" s="137" customFormat="1" x14ac:dyDescent="0.55000000000000004">
      <c r="A65" s="141" t="s">
        <v>479</v>
      </c>
      <c r="B65" s="142"/>
      <c r="C65" s="142"/>
      <c r="D65" s="143"/>
      <c r="E65" s="141" t="s">
        <v>497</v>
      </c>
      <c r="F65" s="142"/>
      <c r="G65" s="142"/>
      <c r="H65" s="142"/>
      <c r="I65" s="143"/>
      <c r="J65" s="76">
        <v>21096121</v>
      </c>
      <c r="K65" s="135"/>
      <c r="L65" s="135"/>
      <c r="M65" s="135"/>
      <c r="N65" s="136"/>
      <c r="O65" s="135"/>
      <c r="P65" s="135"/>
      <c r="Q65" s="135"/>
      <c r="R65" s="135"/>
      <c r="S65" s="135"/>
      <c r="T65" s="135"/>
    </row>
    <row r="66" spans="1:20" s="137" customFormat="1" x14ac:dyDescent="0.55000000000000004">
      <c r="A66" s="130"/>
      <c r="B66" s="128"/>
      <c r="C66" s="131"/>
      <c r="D66" s="132"/>
      <c r="E66" s="144"/>
      <c r="F66" s="144"/>
      <c r="G66" s="144"/>
      <c r="H66" s="144"/>
      <c r="I66" s="133"/>
      <c r="J66" s="134"/>
      <c r="K66" s="135"/>
      <c r="L66" s="135"/>
      <c r="M66" s="135"/>
      <c r="N66" s="136"/>
      <c r="O66" s="135"/>
      <c r="P66" s="135"/>
      <c r="Q66" s="135"/>
      <c r="R66" s="135"/>
      <c r="S66" s="135"/>
      <c r="T66" s="135"/>
    </row>
    <row r="67" spans="1:20" s="137" customFormat="1" x14ac:dyDescent="0.55000000000000004">
      <c r="A67" s="141" t="s">
        <v>480</v>
      </c>
      <c r="B67" s="142"/>
      <c r="C67" s="142"/>
      <c r="D67" s="143"/>
      <c r="E67" s="141" t="s">
        <v>502</v>
      </c>
      <c r="F67" s="142"/>
      <c r="G67" s="142"/>
      <c r="H67" s="142"/>
      <c r="I67" s="143"/>
      <c r="J67" s="76">
        <v>984359</v>
      </c>
      <c r="K67" s="135"/>
      <c r="L67" s="135"/>
      <c r="M67" s="135"/>
      <c r="N67" s="136"/>
      <c r="O67" s="135"/>
      <c r="P67" s="135"/>
      <c r="Q67" s="135"/>
      <c r="R67" s="135"/>
      <c r="S67" s="135"/>
      <c r="T67" s="135"/>
    </row>
    <row r="68" spans="1:20" s="137" customFormat="1" x14ac:dyDescent="0.55000000000000004">
      <c r="A68" s="130"/>
      <c r="B68" s="128"/>
      <c r="C68" s="131"/>
      <c r="D68" s="132"/>
      <c r="E68" s="144"/>
      <c r="F68" s="144"/>
      <c r="G68" s="144"/>
      <c r="H68" s="144"/>
      <c r="I68" s="133"/>
      <c r="J68" s="134"/>
      <c r="K68" s="135"/>
      <c r="L68" s="135"/>
      <c r="M68" s="135"/>
      <c r="N68" s="136"/>
      <c r="O68" s="135"/>
      <c r="P68" s="135"/>
      <c r="Q68" s="135"/>
      <c r="R68" s="135"/>
      <c r="S68" s="135"/>
      <c r="T68" s="135"/>
    </row>
    <row r="69" spans="1:20" s="137" customFormat="1" x14ac:dyDescent="0.55000000000000004">
      <c r="A69" s="141" t="s">
        <v>481</v>
      </c>
      <c r="B69" s="142"/>
      <c r="C69" s="142"/>
      <c r="D69" s="143"/>
      <c r="E69" s="141" t="s">
        <v>503</v>
      </c>
      <c r="F69" s="142"/>
      <c r="G69" s="142"/>
      <c r="H69" s="142"/>
      <c r="I69" s="143"/>
      <c r="J69" s="76">
        <v>687716</v>
      </c>
      <c r="K69" s="135"/>
      <c r="L69" s="135"/>
      <c r="M69" s="135"/>
      <c r="N69" s="136"/>
      <c r="O69" s="135"/>
      <c r="P69" s="135"/>
      <c r="Q69" s="135"/>
      <c r="R69" s="135"/>
      <c r="S69" s="135"/>
      <c r="T69" s="135"/>
    </row>
    <row r="70" spans="1:20" s="137" customFormat="1" x14ac:dyDescent="0.55000000000000004">
      <c r="A70" s="130"/>
      <c r="B70" s="128"/>
      <c r="C70" s="131"/>
      <c r="D70" s="132"/>
      <c r="E70" s="144"/>
      <c r="F70" s="144"/>
      <c r="G70" s="144"/>
      <c r="H70" s="144"/>
      <c r="I70" s="133"/>
      <c r="J70" s="134"/>
      <c r="K70" s="135"/>
      <c r="L70" s="135"/>
      <c r="M70" s="135"/>
      <c r="N70" s="136"/>
      <c r="O70" s="135"/>
      <c r="P70" s="135"/>
      <c r="Q70" s="135"/>
      <c r="R70" s="135"/>
      <c r="S70" s="135"/>
      <c r="T70" s="135"/>
    </row>
    <row r="71" spans="1:20" s="137" customFormat="1" x14ac:dyDescent="0.55000000000000004">
      <c r="A71" s="141" t="s">
        <v>482</v>
      </c>
      <c r="B71" s="142"/>
      <c r="C71" s="142"/>
      <c r="D71" s="143"/>
      <c r="E71" s="141" t="s">
        <v>504</v>
      </c>
      <c r="F71" s="142"/>
      <c r="G71" s="142"/>
      <c r="H71" s="142"/>
      <c r="I71" s="143"/>
      <c r="J71" s="76" t="s">
        <v>512</v>
      </c>
      <c r="K71" s="135"/>
      <c r="L71" s="135"/>
      <c r="M71" s="135"/>
      <c r="N71" s="136"/>
      <c r="O71" s="135"/>
      <c r="P71" s="135"/>
      <c r="Q71" s="135"/>
      <c r="R71" s="135"/>
      <c r="S71" s="135"/>
      <c r="T71" s="135"/>
    </row>
    <row r="72" spans="1:20" s="137" customFormat="1" x14ac:dyDescent="0.55000000000000004">
      <c r="A72" s="130"/>
      <c r="B72" s="128"/>
      <c r="C72" s="131"/>
      <c r="D72" s="132"/>
      <c r="E72" s="144"/>
      <c r="F72" s="144"/>
      <c r="G72" s="144"/>
      <c r="H72" s="144"/>
      <c r="I72" s="133"/>
      <c r="J72" s="134"/>
      <c r="K72" s="135"/>
      <c r="L72" s="135"/>
      <c r="M72" s="135"/>
      <c r="N72" s="136"/>
      <c r="O72" s="135"/>
      <c r="P72" s="135"/>
      <c r="Q72" s="135"/>
      <c r="R72" s="135"/>
      <c r="S72" s="135"/>
      <c r="T72" s="135"/>
    </row>
    <row r="73" spans="1:20" s="137" customFormat="1" x14ac:dyDescent="0.55000000000000004">
      <c r="A73" s="141" t="s">
        <v>483</v>
      </c>
      <c r="B73" s="142"/>
      <c r="C73" s="142"/>
      <c r="D73" s="143"/>
      <c r="E73" s="141" t="s">
        <v>505</v>
      </c>
      <c r="F73" s="142"/>
      <c r="G73" s="142"/>
      <c r="H73" s="142"/>
      <c r="I73" s="143"/>
      <c r="J73" s="76">
        <v>927293</v>
      </c>
      <c r="K73" s="135"/>
      <c r="L73" s="135"/>
      <c r="M73" s="135"/>
      <c r="N73" s="136"/>
      <c r="O73" s="135"/>
      <c r="P73" s="135"/>
      <c r="Q73" s="135"/>
      <c r="R73" s="135"/>
      <c r="S73" s="135"/>
      <c r="T73" s="135"/>
    </row>
    <row r="74" spans="1:20" s="137" customFormat="1" x14ac:dyDescent="0.55000000000000004">
      <c r="A74" s="130"/>
      <c r="B74" s="128"/>
      <c r="C74" s="131"/>
      <c r="D74" s="132"/>
      <c r="E74" s="144"/>
      <c r="F74" s="144"/>
      <c r="G74" s="144"/>
      <c r="H74" s="144"/>
      <c r="I74" s="133"/>
      <c r="J74" s="134"/>
      <c r="K74" s="135"/>
      <c r="L74" s="135"/>
      <c r="M74" s="135"/>
      <c r="N74" s="136"/>
      <c r="O74" s="135"/>
      <c r="P74" s="135"/>
      <c r="Q74" s="135"/>
      <c r="R74" s="135"/>
      <c r="S74" s="135"/>
      <c r="T74" s="135"/>
    </row>
    <row r="75" spans="1:20" s="137" customFormat="1" x14ac:dyDescent="0.55000000000000004">
      <c r="A75" s="141" t="s">
        <v>484</v>
      </c>
      <c r="B75" s="142"/>
      <c r="C75" s="142"/>
      <c r="D75" s="143"/>
      <c r="E75" s="141" t="s">
        <v>494</v>
      </c>
      <c r="F75" s="142"/>
      <c r="G75" s="142"/>
      <c r="H75" s="142"/>
      <c r="I75" s="143"/>
      <c r="J75" s="76">
        <v>5288339</v>
      </c>
      <c r="K75" s="135"/>
      <c r="L75" s="135"/>
      <c r="M75" s="135"/>
      <c r="N75" s="136"/>
      <c r="O75" s="135"/>
      <c r="P75" s="135"/>
      <c r="Q75" s="135"/>
      <c r="R75" s="135"/>
      <c r="S75" s="135"/>
      <c r="T75" s="135"/>
    </row>
    <row r="76" spans="1:20" s="137" customFormat="1" x14ac:dyDescent="0.55000000000000004">
      <c r="A76" s="130"/>
      <c r="B76" s="128"/>
      <c r="C76" s="131"/>
      <c r="D76" s="132"/>
      <c r="E76" s="144"/>
      <c r="F76" s="144"/>
      <c r="G76" s="144"/>
      <c r="H76" s="144"/>
      <c r="I76" s="133"/>
      <c r="J76" s="134"/>
      <c r="K76" s="135"/>
      <c r="L76" s="135"/>
      <c r="M76" s="135"/>
      <c r="N76" s="136"/>
      <c r="O76" s="135"/>
      <c r="P76" s="135"/>
      <c r="Q76" s="135"/>
      <c r="R76" s="135"/>
      <c r="S76" s="135"/>
      <c r="T76" s="135"/>
    </row>
    <row r="77" spans="1:20" s="137" customFormat="1" x14ac:dyDescent="0.55000000000000004">
      <c r="A77" s="141" t="s">
        <v>485</v>
      </c>
      <c r="B77" s="142"/>
      <c r="C77" s="142"/>
      <c r="D77" s="143"/>
      <c r="E77" s="141" t="s">
        <v>506</v>
      </c>
      <c r="F77" s="142"/>
      <c r="G77" s="142"/>
      <c r="H77" s="142"/>
      <c r="I77" s="143"/>
      <c r="J77" s="76" t="s">
        <v>513</v>
      </c>
      <c r="K77" s="135"/>
      <c r="L77" s="135"/>
      <c r="M77" s="135"/>
      <c r="N77" s="136"/>
      <c r="O77" s="135"/>
      <c r="P77" s="135"/>
      <c r="Q77" s="135"/>
      <c r="R77" s="135"/>
      <c r="S77" s="135"/>
      <c r="T77" s="135"/>
    </row>
    <row r="78" spans="1:20" s="137" customFormat="1" x14ac:dyDescent="0.55000000000000004">
      <c r="A78" s="130"/>
      <c r="B78" s="128"/>
      <c r="C78" s="131"/>
      <c r="D78" s="132"/>
      <c r="E78" s="144"/>
      <c r="F78" s="144"/>
      <c r="G78" s="144"/>
      <c r="H78" s="144"/>
      <c r="I78" s="133"/>
      <c r="J78" s="134"/>
      <c r="K78" s="135"/>
      <c r="L78" s="135"/>
      <c r="M78" s="135"/>
      <c r="N78" s="136"/>
      <c r="O78" s="135"/>
      <c r="P78" s="135"/>
      <c r="Q78" s="135"/>
      <c r="R78" s="135"/>
      <c r="S78" s="135"/>
      <c r="T78" s="135"/>
    </row>
    <row r="79" spans="1:20" s="137" customFormat="1" x14ac:dyDescent="0.55000000000000004">
      <c r="A79" s="141" t="s">
        <v>486</v>
      </c>
      <c r="B79" s="142"/>
      <c r="C79" s="142"/>
      <c r="D79" s="143"/>
      <c r="E79" s="141" t="s">
        <v>507</v>
      </c>
      <c r="F79" s="142"/>
      <c r="G79" s="142"/>
      <c r="H79" s="142"/>
      <c r="I79" s="143"/>
      <c r="J79" s="76">
        <v>5323859</v>
      </c>
      <c r="K79" s="135"/>
      <c r="L79" s="135"/>
      <c r="M79" s="135"/>
      <c r="N79" s="136"/>
      <c r="O79" s="135"/>
      <c r="P79" s="135"/>
      <c r="Q79" s="135"/>
      <c r="R79" s="135"/>
      <c r="S79" s="135"/>
      <c r="T79" s="135"/>
    </row>
    <row r="80" spans="1:20" s="137" customFormat="1" x14ac:dyDescent="0.55000000000000004">
      <c r="A80" s="130"/>
      <c r="B80" s="128"/>
      <c r="C80" s="131"/>
      <c r="D80" s="132"/>
      <c r="E80" s="144"/>
      <c r="F80" s="144"/>
      <c r="G80" s="144"/>
      <c r="H80" s="144"/>
      <c r="I80" s="133"/>
      <c r="J80" s="134"/>
      <c r="K80" s="135"/>
      <c r="L80" s="135"/>
      <c r="M80" s="135"/>
      <c r="N80" s="136"/>
      <c r="O80" s="135"/>
      <c r="P80" s="135"/>
      <c r="Q80" s="135"/>
      <c r="R80" s="135"/>
      <c r="S80" s="135"/>
      <c r="T80" s="135"/>
    </row>
    <row r="81" spans="1:20" s="137" customFormat="1" x14ac:dyDescent="0.55000000000000004">
      <c r="A81" s="141" t="s">
        <v>487</v>
      </c>
      <c r="B81" s="142"/>
      <c r="C81" s="142"/>
      <c r="D81" s="143"/>
      <c r="E81" s="141" t="s">
        <v>508</v>
      </c>
      <c r="F81" s="142"/>
      <c r="G81" s="142"/>
      <c r="H81" s="142"/>
      <c r="I81" s="143"/>
      <c r="J81" s="76" t="s">
        <v>461</v>
      </c>
      <c r="K81" s="135"/>
      <c r="L81" s="135"/>
      <c r="M81" s="135"/>
      <c r="N81" s="136"/>
      <c r="O81" s="135"/>
      <c r="P81" s="135"/>
      <c r="Q81" s="135"/>
      <c r="R81" s="135"/>
      <c r="S81" s="135"/>
      <c r="T81" s="135"/>
    </row>
    <row r="82" spans="1:20" s="137" customFormat="1" x14ac:dyDescent="0.55000000000000004">
      <c r="A82" s="130"/>
      <c r="B82" s="128"/>
      <c r="C82" s="131"/>
      <c r="D82" s="132"/>
      <c r="E82" s="144"/>
      <c r="F82" s="144"/>
      <c r="G82" s="144"/>
      <c r="H82" s="144"/>
      <c r="I82" s="133"/>
      <c r="J82" s="134"/>
      <c r="K82" s="135"/>
      <c r="L82" s="135"/>
      <c r="M82" s="135"/>
      <c r="N82" s="136"/>
      <c r="O82" s="135"/>
      <c r="P82" s="135"/>
      <c r="Q82" s="135"/>
      <c r="R82" s="135"/>
      <c r="S82" s="135"/>
      <c r="T82" s="135"/>
    </row>
    <row r="83" spans="1:20" s="137" customFormat="1" x14ac:dyDescent="0.55000000000000004">
      <c r="A83" s="141" t="s">
        <v>488</v>
      </c>
      <c r="B83" s="142"/>
      <c r="C83" s="142"/>
      <c r="D83" s="143"/>
      <c r="E83" s="141" t="s">
        <v>509</v>
      </c>
      <c r="F83" s="142"/>
      <c r="G83" s="142"/>
      <c r="H83" s="142"/>
      <c r="I83" s="143"/>
      <c r="J83" s="76" t="s">
        <v>514</v>
      </c>
      <c r="K83" s="135"/>
      <c r="L83" s="135"/>
      <c r="M83" s="135"/>
      <c r="N83" s="136"/>
      <c r="O83" s="135"/>
      <c r="P83" s="135"/>
      <c r="Q83" s="135"/>
      <c r="R83" s="135"/>
      <c r="S83" s="135"/>
      <c r="T83" s="135"/>
    </row>
    <row r="84" spans="1:20" s="137" customFormat="1" x14ac:dyDescent="0.55000000000000004">
      <c r="A84" s="130"/>
      <c r="B84" s="128"/>
      <c r="C84" s="131"/>
      <c r="D84" s="132"/>
      <c r="E84" s="144"/>
      <c r="F84" s="144"/>
      <c r="G84" s="144"/>
      <c r="H84" s="144"/>
      <c r="I84" s="133"/>
      <c r="J84" s="134"/>
      <c r="K84" s="135"/>
      <c r="L84" s="135"/>
      <c r="M84" s="135"/>
      <c r="N84" s="136"/>
      <c r="O84" s="135"/>
      <c r="P84" s="135"/>
      <c r="Q84" s="135"/>
      <c r="R84" s="135"/>
      <c r="S84" s="135"/>
      <c r="T84" s="135"/>
    </row>
    <row r="85" spans="1:20" s="137" customFormat="1" x14ac:dyDescent="0.55000000000000004">
      <c r="A85" s="141" t="s">
        <v>489</v>
      </c>
      <c r="B85" s="142"/>
      <c r="C85" s="142"/>
      <c r="D85" s="143"/>
      <c r="E85" s="141" t="s">
        <v>494</v>
      </c>
      <c r="F85" s="142"/>
      <c r="G85" s="142"/>
      <c r="H85" s="142"/>
      <c r="I85" s="143"/>
      <c r="J85" s="76">
        <v>81343542</v>
      </c>
      <c r="K85" s="135"/>
      <c r="L85" s="135"/>
      <c r="M85" s="135"/>
      <c r="N85" s="136"/>
      <c r="O85" s="135"/>
      <c r="P85" s="135"/>
      <c r="Q85" s="135"/>
      <c r="R85" s="135"/>
      <c r="S85" s="135"/>
      <c r="T85" s="135"/>
    </row>
    <row r="86" spans="1:20" s="137" customFormat="1" x14ac:dyDescent="0.55000000000000004">
      <c r="A86" s="130"/>
      <c r="B86" s="128"/>
      <c r="C86" s="131"/>
      <c r="D86" s="132"/>
      <c r="E86" s="144"/>
      <c r="F86" s="144"/>
      <c r="G86" s="144"/>
      <c r="H86" s="144"/>
      <c r="I86" s="133"/>
      <c r="J86" s="134"/>
      <c r="K86" s="135"/>
      <c r="L86" s="135"/>
      <c r="M86" s="135"/>
      <c r="N86" s="136"/>
      <c r="O86" s="135"/>
      <c r="P86" s="135"/>
      <c r="Q86" s="135"/>
      <c r="R86" s="135"/>
      <c r="S86" s="135"/>
      <c r="T86" s="135"/>
    </row>
    <row r="87" spans="1:20" s="137" customFormat="1" x14ac:dyDescent="0.55000000000000004">
      <c r="A87" s="141" t="s">
        <v>490</v>
      </c>
      <c r="B87" s="142"/>
      <c r="C87" s="142"/>
      <c r="D87" s="143"/>
      <c r="E87" s="141" t="s">
        <v>494</v>
      </c>
      <c r="F87" s="142"/>
      <c r="G87" s="142"/>
      <c r="H87" s="142"/>
      <c r="I87" s="143"/>
      <c r="J87" s="76">
        <v>81343559</v>
      </c>
      <c r="K87" s="135"/>
      <c r="L87" s="135"/>
      <c r="M87" s="135"/>
      <c r="N87" s="136"/>
      <c r="O87" s="135"/>
      <c r="P87" s="135"/>
      <c r="Q87" s="135"/>
      <c r="R87" s="135"/>
      <c r="S87" s="135"/>
      <c r="T87" s="135"/>
    </row>
    <row r="88" spans="1:20" s="137" customFormat="1" x14ac:dyDescent="0.55000000000000004">
      <c r="A88" s="130"/>
      <c r="B88" s="128"/>
      <c r="C88" s="131"/>
      <c r="D88" s="132"/>
      <c r="E88" s="144"/>
      <c r="F88" s="144"/>
      <c r="G88" s="144"/>
      <c r="H88" s="144"/>
      <c r="I88" s="133"/>
      <c r="J88" s="134"/>
      <c r="K88" s="135"/>
      <c r="L88" s="135"/>
      <c r="M88" s="135"/>
      <c r="N88" s="136"/>
      <c r="O88" s="135"/>
      <c r="P88" s="135"/>
      <c r="Q88" s="135"/>
      <c r="R88" s="135"/>
      <c r="S88" s="135"/>
      <c r="T88" s="135"/>
    </row>
    <row r="89" spans="1:20" s="137" customFormat="1" x14ac:dyDescent="0.55000000000000004">
      <c r="A89" s="141" t="s">
        <v>491</v>
      </c>
      <c r="B89" s="142"/>
      <c r="C89" s="142"/>
      <c r="D89" s="143"/>
      <c r="E89" s="141" t="s">
        <v>494</v>
      </c>
      <c r="F89" s="142"/>
      <c r="G89" s="142"/>
      <c r="H89" s="142"/>
      <c r="I89" s="143"/>
      <c r="J89" s="76">
        <v>81343567</v>
      </c>
      <c r="K89" s="135"/>
      <c r="L89" s="135"/>
      <c r="M89" s="135"/>
      <c r="N89" s="136"/>
      <c r="O89" s="135"/>
      <c r="P89" s="135"/>
      <c r="Q89" s="135"/>
      <c r="R89" s="135"/>
      <c r="S89" s="135"/>
      <c r="T89" s="135"/>
    </row>
    <row r="90" spans="1:20" s="137" customFormat="1" x14ac:dyDescent="0.55000000000000004">
      <c r="A90" s="130"/>
      <c r="B90" s="128"/>
      <c r="C90" s="131"/>
      <c r="D90" s="132"/>
      <c r="E90" s="144"/>
      <c r="F90" s="144"/>
      <c r="G90" s="144"/>
      <c r="H90" s="144"/>
      <c r="I90" s="133"/>
      <c r="J90" s="134"/>
      <c r="K90" s="135"/>
      <c r="L90" s="135"/>
      <c r="M90" s="135"/>
      <c r="N90" s="136"/>
      <c r="O90" s="135"/>
      <c r="P90" s="135"/>
      <c r="Q90" s="135"/>
      <c r="R90" s="135"/>
      <c r="S90" s="135"/>
      <c r="T90" s="135"/>
    </row>
    <row r="91" spans="1:20" s="137" customFormat="1" x14ac:dyDescent="0.55000000000000004">
      <c r="A91" s="141" t="s">
        <v>492</v>
      </c>
      <c r="B91" s="142"/>
      <c r="C91" s="142"/>
      <c r="D91" s="143"/>
      <c r="E91" s="141" t="s">
        <v>510</v>
      </c>
      <c r="F91" s="142"/>
      <c r="G91" s="142"/>
      <c r="H91" s="142"/>
      <c r="I91" s="143"/>
      <c r="J91" s="76">
        <v>80568105</v>
      </c>
      <c r="K91" s="135"/>
      <c r="L91" s="135"/>
      <c r="M91" s="135"/>
      <c r="N91" s="136"/>
      <c r="O91" s="135"/>
      <c r="P91" s="135"/>
      <c r="Q91" s="135"/>
      <c r="R91" s="135"/>
      <c r="S91" s="135"/>
      <c r="T91" s="135"/>
    </row>
    <row r="92" spans="1:20" s="137" customFormat="1" x14ac:dyDescent="0.55000000000000004">
      <c r="A92" s="130"/>
      <c r="B92" s="128"/>
      <c r="C92" s="131"/>
      <c r="D92" s="132"/>
      <c r="E92" s="144"/>
      <c r="F92" s="144"/>
      <c r="G92" s="144"/>
      <c r="H92" s="144"/>
      <c r="I92" s="133"/>
      <c r="J92" s="134"/>
      <c r="K92" s="135"/>
      <c r="L92" s="135"/>
      <c r="M92" s="135"/>
      <c r="N92" s="136"/>
      <c r="O92" s="135"/>
      <c r="P92" s="135"/>
      <c r="Q92" s="135"/>
      <c r="R92" s="135"/>
      <c r="S92" s="135"/>
      <c r="T92" s="135"/>
    </row>
    <row r="93" spans="1:20" s="137" customFormat="1" x14ac:dyDescent="0.55000000000000004">
      <c r="A93" s="141" t="s">
        <v>493</v>
      </c>
      <c r="B93" s="142"/>
      <c r="C93" s="142"/>
      <c r="D93" s="143"/>
      <c r="E93" s="141" t="s">
        <v>494</v>
      </c>
      <c r="F93" s="142"/>
      <c r="G93" s="142"/>
      <c r="H93" s="142"/>
      <c r="I93" s="143"/>
      <c r="J93" s="76">
        <v>81348048</v>
      </c>
      <c r="K93" s="135"/>
      <c r="L93" s="135"/>
      <c r="M93" s="135"/>
      <c r="N93" s="136"/>
      <c r="O93" s="135"/>
      <c r="P93" s="135"/>
      <c r="Q93" s="135"/>
      <c r="R93" s="135"/>
      <c r="S93" s="135"/>
      <c r="T93" s="135"/>
    </row>
    <row r="94" spans="1:20" s="137" customFormat="1" x14ac:dyDescent="0.55000000000000004">
      <c r="A94" s="130"/>
      <c r="B94" s="128"/>
      <c r="C94" s="131"/>
      <c r="D94" s="132"/>
      <c r="E94" s="144"/>
      <c r="F94" s="144"/>
      <c r="G94" s="144"/>
      <c r="H94" s="144"/>
      <c r="I94" s="133"/>
      <c r="J94" s="134"/>
      <c r="K94" s="135"/>
      <c r="L94" s="135"/>
      <c r="M94" s="135"/>
      <c r="N94" s="136"/>
      <c r="O94" s="135"/>
      <c r="P94" s="135"/>
      <c r="Q94" s="135"/>
      <c r="R94" s="135"/>
      <c r="S94" s="135"/>
      <c r="T94" s="135"/>
    </row>
    <row r="95" spans="1:20" s="137" customFormat="1" x14ac:dyDescent="0.55000000000000004">
      <c r="A95" s="141"/>
      <c r="B95" s="142"/>
      <c r="C95" s="142"/>
      <c r="D95" s="143"/>
      <c r="E95" s="141"/>
      <c r="F95" s="142"/>
      <c r="G95" s="142"/>
      <c r="H95" s="142"/>
      <c r="I95" s="143"/>
      <c r="J95" s="76"/>
      <c r="K95" s="135"/>
      <c r="L95" s="135"/>
      <c r="M95" s="135"/>
      <c r="N95" s="136"/>
      <c r="O95" s="135"/>
      <c r="P95" s="135"/>
      <c r="Q95" s="135"/>
      <c r="R95" s="135"/>
      <c r="S95" s="135"/>
      <c r="T95" s="135"/>
    </row>
    <row r="96" spans="1:20" s="137" customFormat="1" x14ac:dyDescent="0.55000000000000004">
      <c r="A96" s="130"/>
      <c r="B96" s="128"/>
      <c r="C96" s="131"/>
      <c r="D96" s="132"/>
      <c r="E96" s="144"/>
      <c r="F96" s="144"/>
      <c r="G96" s="144"/>
      <c r="H96" s="144"/>
      <c r="I96" s="133"/>
      <c r="J96" s="134"/>
      <c r="K96" s="135"/>
      <c r="L96" s="135"/>
      <c r="M96" s="135"/>
      <c r="N96" s="136"/>
      <c r="O96" s="135"/>
      <c r="P96" s="135"/>
      <c r="Q96" s="135"/>
      <c r="R96" s="135"/>
      <c r="S96" s="135"/>
      <c r="T96" s="135"/>
    </row>
    <row r="97" spans="1:20" s="137" customFormat="1" x14ac:dyDescent="0.55000000000000004">
      <c r="A97" s="141"/>
      <c r="B97" s="142"/>
      <c r="C97" s="142"/>
      <c r="D97" s="143"/>
      <c r="E97" s="141"/>
      <c r="F97" s="142"/>
      <c r="G97" s="142"/>
      <c r="H97" s="142"/>
      <c r="I97" s="143"/>
      <c r="J97" s="76"/>
      <c r="K97" s="135"/>
      <c r="L97" s="135"/>
      <c r="M97" s="135"/>
      <c r="N97" s="136"/>
      <c r="O97" s="135"/>
      <c r="P97" s="135"/>
      <c r="Q97" s="135"/>
      <c r="R97" s="135"/>
      <c r="S97" s="135"/>
      <c r="T97" s="135"/>
    </row>
    <row r="98" spans="1:20" s="137" customFormat="1" x14ac:dyDescent="0.55000000000000004">
      <c r="A98" s="130"/>
      <c r="B98" s="128"/>
      <c r="C98" s="131"/>
      <c r="D98" s="132"/>
      <c r="E98" s="144"/>
      <c r="F98" s="144"/>
      <c r="G98" s="144"/>
      <c r="H98" s="144"/>
      <c r="I98" s="133"/>
      <c r="J98" s="134"/>
      <c r="K98" s="135"/>
      <c r="L98" s="135"/>
      <c r="M98" s="135"/>
      <c r="N98" s="136"/>
      <c r="O98" s="135"/>
      <c r="P98" s="135"/>
      <c r="Q98" s="135"/>
      <c r="R98" s="135"/>
      <c r="S98" s="135"/>
      <c r="T98" s="135"/>
    </row>
    <row r="99" spans="1:20" s="137" customFormat="1" x14ac:dyDescent="0.55000000000000004">
      <c r="A99" s="141"/>
      <c r="B99" s="142"/>
      <c r="C99" s="142"/>
      <c r="D99" s="143"/>
      <c r="E99" s="141"/>
      <c r="F99" s="142"/>
      <c r="G99" s="142"/>
      <c r="H99" s="142"/>
      <c r="I99" s="143"/>
      <c r="J99" s="76"/>
      <c r="K99" s="135"/>
      <c r="L99" s="135"/>
      <c r="M99" s="135"/>
      <c r="N99" s="136"/>
      <c r="O99" s="135"/>
      <c r="P99" s="135"/>
      <c r="Q99" s="135"/>
      <c r="R99" s="135"/>
      <c r="S99" s="135"/>
      <c r="T99" s="135"/>
    </row>
    <row r="100" spans="1:20" s="137" customFormat="1" x14ac:dyDescent="0.55000000000000004">
      <c r="A100" s="130"/>
      <c r="B100" s="128"/>
      <c r="C100" s="131"/>
      <c r="D100" s="132"/>
      <c r="E100" s="144"/>
      <c r="F100" s="144"/>
      <c r="G100" s="144"/>
      <c r="H100" s="144"/>
      <c r="I100" s="133"/>
      <c r="J100" s="134"/>
      <c r="K100" s="135"/>
      <c r="L100" s="135"/>
      <c r="M100" s="135"/>
      <c r="N100" s="136"/>
      <c r="O100" s="135"/>
      <c r="P100" s="135"/>
      <c r="Q100" s="135"/>
      <c r="R100" s="135"/>
      <c r="S100" s="135"/>
      <c r="T100" s="135"/>
    </row>
    <row r="101" spans="1:20" s="137" customFormat="1" x14ac:dyDescent="0.55000000000000004">
      <c r="A101" s="141"/>
      <c r="B101" s="142"/>
      <c r="C101" s="142"/>
      <c r="D101" s="143"/>
      <c r="E101" s="141"/>
      <c r="F101" s="142"/>
      <c r="G101" s="142"/>
      <c r="H101" s="142"/>
      <c r="I101" s="143"/>
      <c r="J101" s="76"/>
      <c r="K101" s="135"/>
      <c r="L101" s="135"/>
      <c r="M101" s="135"/>
      <c r="N101" s="136"/>
      <c r="O101" s="135"/>
      <c r="P101" s="135"/>
      <c r="Q101" s="135"/>
      <c r="R101" s="135"/>
      <c r="S101" s="135"/>
      <c r="T101" s="135"/>
    </row>
    <row r="102" spans="1:20" x14ac:dyDescent="0.55000000000000004">
      <c r="A102" s="87"/>
      <c r="B102" s="75"/>
      <c r="C102" s="166"/>
      <c r="D102" s="166"/>
      <c r="E102" s="152"/>
      <c r="F102" s="152"/>
      <c r="G102" s="166"/>
      <c r="H102" s="166"/>
      <c r="I102" s="166"/>
      <c r="J102" s="70"/>
    </row>
    <row r="103" spans="1:20" x14ac:dyDescent="0.55000000000000004">
      <c r="A103" s="141"/>
      <c r="B103" s="142"/>
      <c r="C103" s="142"/>
      <c r="D103" s="143"/>
      <c r="E103" s="141"/>
      <c r="F103" s="142"/>
      <c r="G103" s="142"/>
      <c r="H103" s="142"/>
      <c r="I103" s="143"/>
      <c r="J103" s="76"/>
    </row>
    <row r="104" spans="1:20" x14ac:dyDescent="0.55000000000000004">
      <c r="A104" s="87"/>
      <c r="B104" s="75"/>
      <c r="C104" s="75"/>
      <c r="D104" s="68"/>
      <c r="E104" s="168"/>
      <c r="F104" s="168"/>
      <c r="G104" s="166"/>
      <c r="H104" s="166"/>
      <c r="I104" s="68"/>
      <c r="J104" s="70"/>
    </row>
    <row r="105" spans="1:20" x14ac:dyDescent="0.55000000000000004">
      <c r="A105" s="141"/>
      <c r="B105" s="142"/>
      <c r="C105" s="142"/>
      <c r="D105" s="143"/>
      <c r="E105" s="141"/>
      <c r="F105" s="142"/>
      <c r="G105" s="142"/>
      <c r="H105" s="142"/>
      <c r="I105" s="143"/>
      <c r="J105" s="76"/>
    </row>
    <row r="106" spans="1:20" x14ac:dyDescent="0.55000000000000004">
      <c r="A106" s="87"/>
      <c r="B106" s="75"/>
      <c r="C106" s="75"/>
      <c r="D106" s="68"/>
      <c r="E106" s="152"/>
      <c r="F106" s="152"/>
      <c r="G106" s="166"/>
      <c r="H106" s="166"/>
      <c r="I106" s="68"/>
      <c r="J106" s="88" t="s">
        <v>341</v>
      </c>
    </row>
    <row r="107" spans="1:20" x14ac:dyDescent="0.55000000000000004">
      <c r="A107" s="87"/>
      <c r="B107" s="75"/>
      <c r="C107" s="75"/>
      <c r="D107" s="68"/>
      <c r="E107" s="152"/>
      <c r="F107" s="152"/>
      <c r="G107" s="166"/>
      <c r="H107" s="166"/>
      <c r="I107" s="68"/>
      <c r="J107" s="88" t="s">
        <v>342</v>
      </c>
    </row>
    <row r="108" spans="1:20" ht="14.5" customHeight="1" x14ac:dyDescent="0.55000000000000004">
      <c r="A108" s="145" t="s">
        <v>320</v>
      </c>
      <c r="B108" s="146"/>
      <c r="C108" s="162" t="s">
        <v>342</v>
      </c>
      <c r="D108" s="163"/>
      <c r="E108" s="164" t="s">
        <v>343</v>
      </c>
      <c r="F108" s="165"/>
      <c r="G108" s="153" t="s">
        <v>461</v>
      </c>
      <c r="H108" s="154"/>
      <c r="I108" s="154"/>
      <c r="J108" s="155"/>
    </row>
    <row r="109" spans="1:20" x14ac:dyDescent="0.55000000000000004">
      <c r="A109" s="87"/>
      <c r="B109" s="75"/>
      <c r="C109" s="166"/>
      <c r="D109" s="166"/>
      <c r="E109" s="152"/>
      <c r="F109" s="152"/>
      <c r="G109" s="167" t="s">
        <v>344</v>
      </c>
      <c r="H109" s="167"/>
      <c r="I109" s="167"/>
      <c r="J109" s="59"/>
    </row>
    <row r="110" spans="1:20" ht="13.9" customHeight="1" x14ac:dyDescent="0.55000000000000004">
      <c r="A110" s="145" t="s">
        <v>321</v>
      </c>
      <c r="B110" s="146"/>
      <c r="C110" s="153" t="s">
        <v>462</v>
      </c>
      <c r="D110" s="154"/>
      <c r="E110" s="154"/>
      <c r="F110" s="154"/>
      <c r="G110" s="154"/>
      <c r="H110" s="154"/>
      <c r="I110" s="154"/>
      <c r="J110" s="155"/>
    </row>
    <row r="111" spans="1:20" x14ac:dyDescent="0.55000000000000004">
      <c r="A111" s="67"/>
      <c r="B111" s="68"/>
      <c r="C111" s="156" t="s">
        <v>322</v>
      </c>
      <c r="D111" s="156"/>
      <c r="E111" s="156"/>
      <c r="F111" s="156"/>
      <c r="G111" s="156"/>
      <c r="H111" s="156"/>
      <c r="I111" s="156"/>
      <c r="J111" s="70"/>
    </row>
    <row r="112" spans="1:20" x14ac:dyDescent="0.55000000000000004">
      <c r="A112" s="145" t="s">
        <v>323</v>
      </c>
      <c r="B112" s="146"/>
      <c r="C112" s="157" t="s">
        <v>463</v>
      </c>
      <c r="D112" s="158"/>
      <c r="E112" s="159"/>
      <c r="F112" s="152"/>
      <c r="G112" s="152"/>
      <c r="H112" s="160"/>
      <c r="I112" s="160"/>
      <c r="J112" s="161"/>
    </row>
    <row r="113" spans="1:10" x14ac:dyDescent="0.55000000000000004">
      <c r="A113" s="67"/>
      <c r="B113" s="68"/>
      <c r="C113" s="75"/>
      <c r="D113" s="68"/>
      <c r="E113" s="152"/>
      <c r="F113" s="152"/>
      <c r="G113" s="152"/>
      <c r="H113" s="152"/>
      <c r="I113" s="68"/>
      <c r="J113" s="70"/>
    </row>
    <row r="114" spans="1:10" ht="14.5" customHeight="1" x14ac:dyDescent="0.55000000000000004">
      <c r="A114" s="145" t="s">
        <v>315</v>
      </c>
      <c r="B114" s="146"/>
      <c r="C114" s="147" t="s">
        <v>464</v>
      </c>
      <c r="D114" s="148"/>
      <c r="E114" s="148"/>
      <c r="F114" s="148"/>
      <c r="G114" s="148"/>
      <c r="H114" s="148"/>
      <c r="I114" s="148"/>
      <c r="J114" s="149"/>
    </row>
    <row r="115" spans="1:10" x14ac:dyDescent="0.55000000000000004">
      <c r="A115" s="67"/>
      <c r="B115" s="68"/>
      <c r="C115" s="68"/>
      <c r="D115" s="68"/>
      <c r="E115" s="152"/>
      <c r="F115" s="152"/>
      <c r="G115" s="152"/>
      <c r="H115" s="152"/>
      <c r="I115" s="68"/>
      <c r="J115" s="70"/>
    </row>
    <row r="116" spans="1:10" x14ac:dyDescent="0.55000000000000004">
      <c r="A116" s="145" t="s">
        <v>345</v>
      </c>
      <c r="B116" s="146"/>
      <c r="C116" s="147"/>
      <c r="D116" s="148"/>
      <c r="E116" s="148"/>
      <c r="F116" s="148"/>
      <c r="G116" s="148"/>
      <c r="H116" s="148"/>
      <c r="I116" s="148"/>
      <c r="J116" s="149"/>
    </row>
    <row r="117" spans="1:10" ht="14.5" customHeight="1" x14ac:dyDescent="0.55000000000000004">
      <c r="A117" s="67"/>
      <c r="B117" s="68"/>
      <c r="C117" s="150" t="s">
        <v>346</v>
      </c>
      <c r="D117" s="150"/>
      <c r="E117" s="150"/>
      <c r="F117" s="150"/>
      <c r="G117" s="68"/>
      <c r="H117" s="68"/>
      <c r="I117" s="68"/>
      <c r="J117" s="70"/>
    </row>
    <row r="118" spans="1:10" x14ac:dyDescent="0.55000000000000004">
      <c r="A118" s="145" t="s">
        <v>347</v>
      </c>
      <c r="B118" s="146"/>
      <c r="C118" s="147"/>
      <c r="D118" s="148"/>
      <c r="E118" s="148"/>
      <c r="F118" s="148"/>
      <c r="G118" s="148"/>
      <c r="H118" s="148"/>
      <c r="I118" s="148"/>
      <c r="J118" s="149"/>
    </row>
    <row r="119" spans="1:10" ht="14.5" customHeight="1" x14ac:dyDescent="0.55000000000000004">
      <c r="A119" s="89"/>
      <c r="B119" s="90"/>
      <c r="C119" s="151" t="s">
        <v>348</v>
      </c>
      <c r="D119" s="151"/>
      <c r="E119" s="151"/>
      <c r="F119" s="151"/>
      <c r="G119" s="151"/>
      <c r="H119" s="90"/>
      <c r="I119" s="90"/>
      <c r="J119" s="91"/>
    </row>
    <row r="126" spans="1:10" ht="27" customHeight="1" x14ac:dyDescent="0.55000000000000004"/>
    <row r="130" ht="38.5" customHeight="1" x14ac:dyDescent="0.55000000000000004"/>
  </sheetData>
  <sheetProtection algorithmName="SHA-512" hashValue="17tCje7iIo2h9H9AiXTdyl064YN2QjB+iDqXCujvceTlInyCluY1sL5J+OagHC3QqzuEL1D/ZJn+BMCme3/OFA==" saltValue="iL5d8kArUHukJrROwckG7w==" spinCount="100000" sheet="1" formatCells="0" insertRows="0"/>
  <mergeCells count="23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105:D105"/>
    <mergeCell ref="E105:I105"/>
    <mergeCell ref="E106:F106"/>
    <mergeCell ref="G106:H106"/>
    <mergeCell ref="E107:F107"/>
    <mergeCell ref="G107:H107"/>
    <mergeCell ref="C102:D102"/>
    <mergeCell ref="E102:F102"/>
    <mergeCell ref="G102:I102"/>
    <mergeCell ref="A103:D103"/>
    <mergeCell ref="E103:I103"/>
    <mergeCell ref="E104:F104"/>
    <mergeCell ref="G104:H104"/>
    <mergeCell ref="A110:B110"/>
    <mergeCell ref="C110:J110"/>
    <mergeCell ref="C111:I111"/>
    <mergeCell ref="A112:B112"/>
    <mergeCell ref="C112:E112"/>
    <mergeCell ref="F112:G112"/>
    <mergeCell ref="H112:J112"/>
    <mergeCell ref="A108:B108"/>
    <mergeCell ref="C108:D108"/>
    <mergeCell ref="E108:F108"/>
    <mergeCell ref="G108:J108"/>
    <mergeCell ref="C109:D109"/>
    <mergeCell ref="E109:F109"/>
    <mergeCell ref="G109:I109"/>
    <mergeCell ref="A116:B116"/>
    <mergeCell ref="C116:J116"/>
    <mergeCell ref="C117:F117"/>
    <mergeCell ref="A118:B118"/>
    <mergeCell ref="C118:J118"/>
    <mergeCell ref="C119:G119"/>
    <mergeCell ref="E113:F113"/>
    <mergeCell ref="G113:H113"/>
    <mergeCell ref="A114:B114"/>
    <mergeCell ref="C114:J114"/>
    <mergeCell ref="E115:F115"/>
    <mergeCell ref="G115:H115"/>
    <mergeCell ref="E44:F44"/>
    <mergeCell ref="G44:H44"/>
    <mergeCell ref="A45:D45"/>
    <mergeCell ref="E45:I45"/>
    <mergeCell ref="E46:F46"/>
    <mergeCell ref="G46:H46"/>
    <mergeCell ref="A47:D47"/>
    <mergeCell ref="E47:I47"/>
    <mergeCell ref="E48:F48"/>
    <mergeCell ref="G48:H48"/>
    <mergeCell ref="A49:D49"/>
    <mergeCell ref="E49:I49"/>
    <mergeCell ref="E50:F50"/>
    <mergeCell ref="G50:H50"/>
    <mergeCell ref="A51:D51"/>
    <mergeCell ref="E51:I51"/>
    <mergeCell ref="E52:F52"/>
    <mergeCell ref="G52:H52"/>
    <mergeCell ref="A53:D53"/>
    <mergeCell ref="E53:I53"/>
    <mergeCell ref="E54:F54"/>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81:D81"/>
    <mergeCell ref="E81:I81"/>
    <mergeCell ref="E82:F82"/>
    <mergeCell ref="G82:H82"/>
    <mergeCell ref="A83:D83"/>
    <mergeCell ref="E83:I83"/>
    <mergeCell ref="E84:F84"/>
    <mergeCell ref="G84:H84"/>
    <mergeCell ref="A85:D85"/>
    <mergeCell ref="E85:I85"/>
    <mergeCell ref="E86:F86"/>
    <mergeCell ref="G86:H86"/>
    <mergeCell ref="A87:D87"/>
    <mergeCell ref="E87:I87"/>
    <mergeCell ref="E88:F88"/>
    <mergeCell ref="G88:H88"/>
    <mergeCell ref="A89:D89"/>
    <mergeCell ref="E89:I89"/>
    <mergeCell ref="E90:F90"/>
    <mergeCell ref="G90:H90"/>
    <mergeCell ref="A91:D91"/>
    <mergeCell ref="E91:I91"/>
    <mergeCell ref="E92:F92"/>
    <mergeCell ref="G92:H92"/>
    <mergeCell ref="A93:D93"/>
    <mergeCell ref="E93:I93"/>
    <mergeCell ref="A99:D99"/>
    <mergeCell ref="E99:I99"/>
    <mergeCell ref="E100:F100"/>
    <mergeCell ref="G100:H100"/>
    <mergeCell ref="A101:D101"/>
    <mergeCell ref="E101:I101"/>
    <mergeCell ref="E94:F94"/>
    <mergeCell ref="G94:H94"/>
    <mergeCell ref="A95:D95"/>
    <mergeCell ref="E95:I95"/>
    <mergeCell ref="E96:F96"/>
    <mergeCell ref="G96:H96"/>
    <mergeCell ref="A97:D97"/>
    <mergeCell ref="E97:I97"/>
    <mergeCell ref="E98:F98"/>
    <mergeCell ref="G98:H98"/>
  </mergeCells>
  <dataValidations count="4">
    <dataValidation type="list" allowBlank="1" showInputMessage="1" showErrorMessage="1" sqref="C108:D108" xr:uid="{00000000-0002-0000-0000-000000000000}">
      <formula1>$J$106:$J$107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20" sqref="I20"/>
    </sheetView>
  </sheetViews>
  <sheetFormatPr defaultColWidth="8.83203125" defaultRowHeight="12.3" x14ac:dyDescent="0.4"/>
  <cols>
    <col min="1" max="7" width="8.83203125" style="9"/>
    <col min="8" max="9" width="16.44140625" style="23" customWidth="1"/>
    <col min="10" max="10" width="10.27734375" style="9" bestFit="1" customWidth="1"/>
    <col min="11" max="16384" width="8.83203125" style="9"/>
  </cols>
  <sheetData>
    <row r="1" spans="1:9" x14ac:dyDescent="0.4">
      <c r="A1" s="207" t="s">
        <v>1</v>
      </c>
      <c r="B1" s="208"/>
      <c r="C1" s="208"/>
      <c r="D1" s="208"/>
      <c r="E1" s="208"/>
      <c r="F1" s="208"/>
      <c r="G1" s="208"/>
      <c r="H1" s="208"/>
      <c r="I1" s="208"/>
    </row>
    <row r="2" spans="1:9" x14ac:dyDescent="0.4">
      <c r="A2" s="209" t="s">
        <v>447</v>
      </c>
      <c r="B2" s="210"/>
      <c r="C2" s="210"/>
      <c r="D2" s="210"/>
      <c r="E2" s="210"/>
      <c r="F2" s="210"/>
      <c r="G2" s="210"/>
      <c r="H2" s="210"/>
      <c r="I2" s="210"/>
    </row>
    <row r="3" spans="1:9" x14ac:dyDescent="0.4">
      <c r="A3" s="211" t="s">
        <v>282</v>
      </c>
      <c r="B3" s="212"/>
      <c r="C3" s="212"/>
      <c r="D3" s="212"/>
      <c r="E3" s="212"/>
      <c r="F3" s="212"/>
      <c r="G3" s="212"/>
      <c r="H3" s="212"/>
      <c r="I3" s="212"/>
    </row>
    <row r="4" spans="1:9" x14ac:dyDescent="0.4">
      <c r="A4" s="213" t="s">
        <v>515</v>
      </c>
      <c r="B4" s="214"/>
      <c r="C4" s="214"/>
      <c r="D4" s="214"/>
      <c r="E4" s="214"/>
      <c r="F4" s="214"/>
      <c r="G4" s="214"/>
      <c r="H4" s="214"/>
      <c r="I4" s="215"/>
    </row>
    <row r="5" spans="1:9" ht="31.5" x14ac:dyDescent="0.4">
      <c r="A5" s="218" t="s">
        <v>2</v>
      </c>
      <c r="B5" s="219"/>
      <c r="C5" s="219"/>
      <c r="D5" s="219"/>
      <c r="E5" s="219"/>
      <c r="F5" s="219"/>
      <c r="G5" s="10" t="s">
        <v>101</v>
      </c>
      <c r="H5" s="12" t="s">
        <v>297</v>
      </c>
      <c r="I5" s="12" t="s">
        <v>298</v>
      </c>
    </row>
    <row r="6" spans="1:9" x14ac:dyDescent="0.4">
      <c r="A6" s="216">
        <v>1</v>
      </c>
      <c r="B6" s="217"/>
      <c r="C6" s="217"/>
      <c r="D6" s="217"/>
      <c r="E6" s="217"/>
      <c r="F6" s="217"/>
      <c r="G6" s="11">
        <v>2</v>
      </c>
      <c r="H6" s="12">
        <v>3</v>
      </c>
      <c r="I6" s="12">
        <v>4</v>
      </c>
    </row>
    <row r="7" spans="1:9" x14ac:dyDescent="0.4">
      <c r="A7" s="220"/>
      <c r="B7" s="220"/>
      <c r="C7" s="220"/>
      <c r="D7" s="220"/>
      <c r="E7" s="220"/>
      <c r="F7" s="220"/>
      <c r="G7" s="220"/>
      <c r="H7" s="220"/>
      <c r="I7" s="220"/>
    </row>
    <row r="8" spans="1:9" ht="12.75" customHeight="1" x14ac:dyDescent="0.4">
      <c r="A8" s="201" t="s">
        <v>4</v>
      </c>
      <c r="B8" s="201"/>
      <c r="C8" s="201"/>
      <c r="D8" s="201"/>
      <c r="E8" s="201"/>
      <c r="F8" s="201"/>
      <c r="G8" s="13">
        <v>1</v>
      </c>
      <c r="H8" s="21">
        <v>0</v>
      </c>
      <c r="I8" s="21">
        <v>0</v>
      </c>
    </row>
    <row r="9" spans="1:9" ht="12.75" customHeight="1" x14ac:dyDescent="0.4">
      <c r="A9" s="202" t="s">
        <v>303</v>
      </c>
      <c r="B9" s="202"/>
      <c r="C9" s="202"/>
      <c r="D9" s="202"/>
      <c r="E9" s="202"/>
      <c r="F9" s="202"/>
      <c r="G9" s="14">
        <v>2</v>
      </c>
      <c r="H9" s="22">
        <f>H10+H17+H27+H38+H43</f>
        <v>613189915</v>
      </c>
      <c r="I9" s="22">
        <f>I10+I17+I27+I38+I43</f>
        <v>620791016</v>
      </c>
    </row>
    <row r="10" spans="1:9" ht="12.75" customHeight="1" x14ac:dyDescent="0.4">
      <c r="A10" s="204" t="s">
        <v>5</v>
      </c>
      <c r="B10" s="204"/>
      <c r="C10" s="204"/>
      <c r="D10" s="204"/>
      <c r="E10" s="204"/>
      <c r="F10" s="204"/>
      <c r="G10" s="14">
        <v>3</v>
      </c>
      <c r="H10" s="22">
        <f>H11+H12+H13+H14+H15+H16</f>
        <v>572462059</v>
      </c>
      <c r="I10" s="22">
        <f>I11+I12+I13+I14+I15+I16</f>
        <v>579403750</v>
      </c>
    </row>
    <row r="11" spans="1:9" ht="12.75" customHeight="1" x14ac:dyDescent="0.4">
      <c r="A11" s="200" t="s">
        <v>6</v>
      </c>
      <c r="B11" s="200"/>
      <c r="C11" s="200"/>
      <c r="D11" s="200"/>
      <c r="E11" s="200"/>
      <c r="F11" s="200"/>
      <c r="G11" s="13">
        <v>4</v>
      </c>
      <c r="H11" s="21">
        <v>17067791</v>
      </c>
      <c r="I11" s="21">
        <v>20671099</v>
      </c>
    </row>
    <row r="12" spans="1:9" ht="22.9" customHeight="1" x14ac:dyDescent="0.4">
      <c r="A12" s="200" t="s">
        <v>7</v>
      </c>
      <c r="B12" s="200"/>
      <c r="C12" s="200"/>
      <c r="D12" s="200"/>
      <c r="E12" s="200"/>
      <c r="F12" s="200"/>
      <c r="G12" s="13">
        <v>5</v>
      </c>
      <c r="H12" s="21">
        <v>50209052</v>
      </c>
      <c r="I12" s="21">
        <v>53946892</v>
      </c>
    </row>
    <row r="13" spans="1:9" ht="12.75" customHeight="1" x14ac:dyDescent="0.4">
      <c r="A13" s="200" t="s">
        <v>8</v>
      </c>
      <c r="B13" s="200"/>
      <c r="C13" s="200"/>
      <c r="D13" s="200"/>
      <c r="E13" s="200"/>
      <c r="F13" s="200"/>
      <c r="G13" s="13">
        <v>6</v>
      </c>
      <c r="H13" s="21">
        <v>351559565</v>
      </c>
      <c r="I13" s="21">
        <v>351559565</v>
      </c>
    </row>
    <row r="14" spans="1:9" ht="12.75" customHeight="1" x14ac:dyDescent="0.4">
      <c r="A14" s="200" t="s">
        <v>9</v>
      </c>
      <c r="B14" s="200"/>
      <c r="C14" s="200"/>
      <c r="D14" s="200"/>
      <c r="E14" s="200"/>
      <c r="F14" s="200"/>
      <c r="G14" s="13">
        <v>7</v>
      </c>
      <c r="H14" s="21">
        <v>0</v>
      </c>
      <c r="I14" s="21">
        <v>0</v>
      </c>
    </row>
    <row r="15" spans="1:9" ht="12.75" customHeight="1" x14ac:dyDescent="0.4">
      <c r="A15" s="200" t="s">
        <v>10</v>
      </c>
      <c r="B15" s="200"/>
      <c r="C15" s="200"/>
      <c r="D15" s="200"/>
      <c r="E15" s="200"/>
      <c r="F15" s="200"/>
      <c r="G15" s="13">
        <v>8</v>
      </c>
      <c r="H15" s="21">
        <v>11900164</v>
      </c>
      <c r="I15" s="21">
        <v>4353578</v>
      </c>
    </row>
    <row r="16" spans="1:9" ht="12.75" customHeight="1" x14ac:dyDescent="0.4">
      <c r="A16" s="200" t="s">
        <v>11</v>
      </c>
      <c r="B16" s="200"/>
      <c r="C16" s="200"/>
      <c r="D16" s="200"/>
      <c r="E16" s="200"/>
      <c r="F16" s="200"/>
      <c r="G16" s="13">
        <v>9</v>
      </c>
      <c r="H16" s="21">
        <v>141725487</v>
      </c>
      <c r="I16" s="21">
        <v>148872616</v>
      </c>
    </row>
    <row r="17" spans="1:9" ht="12.75" customHeight="1" x14ac:dyDescent="0.4">
      <c r="A17" s="204" t="s">
        <v>12</v>
      </c>
      <c r="B17" s="204"/>
      <c r="C17" s="204"/>
      <c r="D17" s="204"/>
      <c r="E17" s="204"/>
      <c r="F17" s="204"/>
      <c r="G17" s="14">
        <v>10</v>
      </c>
      <c r="H17" s="22">
        <f>H18+H19+H20+H21+H22+H23+H24+H25+H26</f>
        <v>36031897</v>
      </c>
      <c r="I17" s="22">
        <f>I18+I19+I20+I21+I22+I23+I24+I25+I26</f>
        <v>37112051</v>
      </c>
    </row>
    <row r="18" spans="1:9" ht="12.75" customHeight="1" x14ac:dyDescent="0.4">
      <c r="A18" s="200" t="s">
        <v>13</v>
      </c>
      <c r="B18" s="200"/>
      <c r="C18" s="200"/>
      <c r="D18" s="200"/>
      <c r="E18" s="200"/>
      <c r="F18" s="200"/>
      <c r="G18" s="13">
        <v>11</v>
      </c>
      <c r="H18" s="21">
        <v>0</v>
      </c>
      <c r="I18" s="21">
        <v>0</v>
      </c>
    </row>
    <row r="19" spans="1:9" ht="12.75" customHeight="1" x14ac:dyDescent="0.4">
      <c r="A19" s="200" t="s">
        <v>14</v>
      </c>
      <c r="B19" s="200"/>
      <c r="C19" s="200"/>
      <c r="D19" s="200"/>
      <c r="E19" s="200"/>
      <c r="F19" s="200"/>
      <c r="G19" s="13">
        <v>12</v>
      </c>
      <c r="H19" s="21">
        <v>24995349</v>
      </c>
      <c r="I19" s="21">
        <v>23900764</v>
      </c>
    </row>
    <row r="20" spans="1:9" ht="12.75" customHeight="1" x14ac:dyDescent="0.4">
      <c r="A20" s="200" t="s">
        <v>15</v>
      </c>
      <c r="B20" s="200"/>
      <c r="C20" s="200"/>
      <c r="D20" s="200"/>
      <c r="E20" s="200"/>
      <c r="F20" s="200"/>
      <c r="G20" s="13">
        <v>13</v>
      </c>
      <c r="H20" s="21">
        <v>10012788</v>
      </c>
      <c r="I20" s="140">
        <v>12531805</v>
      </c>
    </row>
    <row r="21" spans="1:9" ht="12.75" customHeight="1" x14ac:dyDescent="0.4">
      <c r="A21" s="200" t="s">
        <v>16</v>
      </c>
      <c r="B21" s="200"/>
      <c r="C21" s="200"/>
      <c r="D21" s="200"/>
      <c r="E21" s="200"/>
      <c r="F21" s="200"/>
      <c r="G21" s="13">
        <v>14</v>
      </c>
      <c r="H21" s="21">
        <v>0</v>
      </c>
      <c r="I21" s="21">
        <v>397645</v>
      </c>
    </row>
    <row r="22" spans="1:9" ht="12.75" customHeight="1" x14ac:dyDescent="0.4">
      <c r="A22" s="200" t="s">
        <v>17</v>
      </c>
      <c r="B22" s="200"/>
      <c r="C22" s="200"/>
      <c r="D22" s="200"/>
      <c r="E22" s="200"/>
      <c r="F22" s="200"/>
      <c r="G22" s="13">
        <v>15</v>
      </c>
      <c r="H22" s="21">
        <v>0</v>
      </c>
      <c r="I22" s="21">
        <v>0</v>
      </c>
    </row>
    <row r="23" spans="1:9" ht="12.75" customHeight="1" x14ac:dyDescent="0.4">
      <c r="A23" s="200" t="s">
        <v>18</v>
      </c>
      <c r="B23" s="200"/>
      <c r="C23" s="200"/>
      <c r="D23" s="200"/>
      <c r="E23" s="200"/>
      <c r="F23" s="200"/>
      <c r="G23" s="13">
        <v>16</v>
      </c>
      <c r="H23" s="21">
        <v>0</v>
      </c>
      <c r="I23" s="21">
        <v>108</v>
      </c>
    </row>
    <row r="24" spans="1:9" ht="12.75" customHeight="1" x14ac:dyDescent="0.4">
      <c r="A24" s="200" t="s">
        <v>19</v>
      </c>
      <c r="B24" s="200"/>
      <c r="C24" s="200"/>
      <c r="D24" s="200"/>
      <c r="E24" s="200"/>
      <c r="F24" s="200"/>
      <c r="G24" s="13">
        <v>17</v>
      </c>
      <c r="H24" s="21">
        <v>1023760</v>
      </c>
      <c r="I24" s="21">
        <v>281729</v>
      </c>
    </row>
    <row r="25" spans="1:9" ht="12.75" customHeight="1" x14ac:dyDescent="0.4">
      <c r="A25" s="200" t="s">
        <v>20</v>
      </c>
      <c r="B25" s="200"/>
      <c r="C25" s="200"/>
      <c r="D25" s="200"/>
      <c r="E25" s="200"/>
      <c r="F25" s="200"/>
      <c r="G25" s="13">
        <v>18</v>
      </c>
      <c r="H25" s="21">
        <v>0</v>
      </c>
      <c r="I25" s="21">
        <v>0</v>
      </c>
    </row>
    <row r="26" spans="1:9" ht="12.75" customHeight="1" x14ac:dyDescent="0.4">
      <c r="A26" s="200" t="s">
        <v>21</v>
      </c>
      <c r="B26" s="200"/>
      <c r="C26" s="200"/>
      <c r="D26" s="200"/>
      <c r="E26" s="200"/>
      <c r="F26" s="200"/>
      <c r="G26" s="13">
        <v>19</v>
      </c>
      <c r="H26" s="21">
        <v>0</v>
      </c>
      <c r="I26" s="21">
        <v>0</v>
      </c>
    </row>
    <row r="27" spans="1:9" ht="12.75" customHeight="1" x14ac:dyDescent="0.4">
      <c r="A27" s="204" t="s">
        <v>22</v>
      </c>
      <c r="B27" s="204"/>
      <c r="C27" s="204"/>
      <c r="D27" s="204"/>
      <c r="E27" s="204"/>
      <c r="F27" s="204"/>
      <c r="G27" s="14">
        <v>20</v>
      </c>
      <c r="H27" s="22">
        <f>SUM(H28:H37)</f>
        <v>959031</v>
      </c>
      <c r="I27" s="22">
        <f>SUM(I28:I37)</f>
        <v>588207</v>
      </c>
    </row>
    <row r="28" spans="1:9" ht="12.75" customHeight="1" x14ac:dyDescent="0.4">
      <c r="A28" s="200" t="s">
        <v>23</v>
      </c>
      <c r="B28" s="200"/>
      <c r="C28" s="200"/>
      <c r="D28" s="200"/>
      <c r="E28" s="200"/>
      <c r="F28" s="200"/>
      <c r="G28" s="13">
        <v>21</v>
      </c>
      <c r="H28" s="21">
        <v>0</v>
      </c>
      <c r="I28" s="21">
        <v>0</v>
      </c>
    </row>
    <row r="29" spans="1:9" ht="12.75" customHeight="1" x14ac:dyDescent="0.4">
      <c r="A29" s="200" t="s">
        <v>24</v>
      </c>
      <c r="B29" s="200"/>
      <c r="C29" s="200"/>
      <c r="D29" s="200"/>
      <c r="E29" s="200"/>
      <c r="F29" s="200"/>
      <c r="G29" s="13">
        <v>22</v>
      </c>
      <c r="H29" s="21">
        <v>0</v>
      </c>
      <c r="I29" s="21">
        <v>0</v>
      </c>
    </row>
    <row r="30" spans="1:9" ht="12.75" customHeight="1" x14ac:dyDescent="0.4">
      <c r="A30" s="200" t="s">
        <v>25</v>
      </c>
      <c r="B30" s="200"/>
      <c r="C30" s="200"/>
      <c r="D30" s="200"/>
      <c r="E30" s="200"/>
      <c r="F30" s="200"/>
      <c r="G30" s="13">
        <v>23</v>
      </c>
      <c r="H30" s="21">
        <v>0</v>
      </c>
      <c r="I30" s="21">
        <v>0</v>
      </c>
    </row>
    <row r="31" spans="1:9" ht="24" customHeight="1" x14ac:dyDescent="0.4">
      <c r="A31" s="200" t="s">
        <v>26</v>
      </c>
      <c r="B31" s="200"/>
      <c r="C31" s="200"/>
      <c r="D31" s="200"/>
      <c r="E31" s="200"/>
      <c r="F31" s="200"/>
      <c r="G31" s="13">
        <v>24</v>
      </c>
      <c r="H31" s="21">
        <v>0</v>
      </c>
      <c r="I31" s="21">
        <v>0</v>
      </c>
    </row>
    <row r="32" spans="1:9" ht="23.5" customHeight="1" x14ac:dyDescent="0.4">
      <c r="A32" s="200" t="s">
        <v>27</v>
      </c>
      <c r="B32" s="200"/>
      <c r="C32" s="200"/>
      <c r="D32" s="200"/>
      <c r="E32" s="200"/>
      <c r="F32" s="200"/>
      <c r="G32" s="13">
        <v>25</v>
      </c>
      <c r="H32" s="21">
        <v>0</v>
      </c>
      <c r="I32" s="21">
        <v>2500</v>
      </c>
    </row>
    <row r="33" spans="1:9" ht="21.6" customHeight="1" x14ac:dyDescent="0.4">
      <c r="A33" s="200" t="s">
        <v>28</v>
      </c>
      <c r="B33" s="200"/>
      <c r="C33" s="200"/>
      <c r="D33" s="200"/>
      <c r="E33" s="200"/>
      <c r="F33" s="200"/>
      <c r="G33" s="13">
        <v>26</v>
      </c>
      <c r="H33" s="21">
        <v>0</v>
      </c>
      <c r="I33" s="21">
        <v>0</v>
      </c>
    </row>
    <row r="34" spans="1:9" ht="12.75" customHeight="1" x14ac:dyDescent="0.4">
      <c r="A34" s="200" t="s">
        <v>29</v>
      </c>
      <c r="B34" s="200"/>
      <c r="C34" s="200"/>
      <c r="D34" s="200"/>
      <c r="E34" s="200"/>
      <c r="F34" s="200"/>
      <c r="G34" s="13">
        <v>27</v>
      </c>
      <c r="H34" s="21">
        <v>0</v>
      </c>
      <c r="I34" s="21">
        <v>0</v>
      </c>
    </row>
    <row r="35" spans="1:9" ht="12.75" customHeight="1" x14ac:dyDescent="0.4">
      <c r="A35" s="200" t="s">
        <v>30</v>
      </c>
      <c r="B35" s="200"/>
      <c r="C35" s="200"/>
      <c r="D35" s="200"/>
      <c r="E35" s="200"/>
      <c r="F35" s="200"/>
      <c r="G35" s="13">
        <v>28</v>
      </c>
      <c r="H35" s="21">
        <v>959031</v>
      </c>
      <c r="I35" s="21">
        <v>546608</v>
      </c>
    </row>
    <row r="36" spans="1:9" ht="12.75" customHeight="1" x14ac:dyDescent="0.4">
      <c r="A36" s="200" t="s">
        <v>31</v>
      </c>
      <c r="B36" s="200"/>
      <c r="C36" s="200"/>
      <c r="D36" s="200"/>
      <c r="E36" s="200"/>
      <c r="F36" s="200"/>
      <c r="G36" s="13">
        <v>29</v>
      </c>
      <c r="H36" s="21">
        <v>0</v>
      </c>
      <c r="I36" s="21">
        <v>0</v>
      </c>
    </row>
    <row r="37" spans="1:9" ht="12.75" customHeight="1" x14ac:dyDescent="0.4">
      <c r="A37" s="200" t="s">
        <v>32</v>
      </c>
      <c r="B37" s="200"/>
      <c r="C37" s="200"/>
      <c r="D37" s="200"/>
      <c r="E37" s="200"/>
      <c r="F37" s="200"/>
      <c r="G37" s="13">
        <v>30</v>
      </c>
      <c r="H37" s="21">
        <v>0</v>
      </c>
      <c r="I37" s="21">
        <v>39099</v>
      </c>
    </row>
    <row r="38" spans="1:9" ht="12.75" customHeight="1" x14ac:dyDescent="0.4">
      <c r="A38" s="204" t="s">
        <v>33</v>
      </c>
      <c r="B38" s="204"/>
      <c r="C38" s="204"/>
      <c r="D38" s="204"/>
      <c r="E38" s="204"/>
      <c r="F38" s="204"/>
      <c r="G38" s="14">
        <v>31</v>
      </c>
      <c r="H38" s="22">
        <f>H39+H40+H41+H42</f>
        <v>0</v>
      </c>
      <c r="I38" s="22">
        <f>I39+I40+I41+I42</f>
        <v>35607</v>
      </c>
    </row>
    <row r="39" spans="1:9" ht="12.75" customHeight="1" x14ac:dyDescent="0.4">
      <c r="A39" s="200" t="s">
        <v>34</v>
      </c>
      <c r="B39" s="200"/>
      <c r="C39" s="200"/>
      <c r="D39" s="200"/>
      <c r="E39" s="200"/>
      <c r="F39" s="200"/>
      <c r="G39" s="13">
        <v>32</v>
      </c>
      <c r="H39" s="21">
        <v>0</v>
      </c>
      <c r="I39" s="21">
        <v>0</v>
      </c>
    </row>
    <row r="40" spans="1:9" ht="12.75" customHeight="1" x14ac:dyDescent="0.4">
      <c r="A40" s="200" t="s">
        <v>35</v>
      </c>
      <c r="B40" s="200"/>
      <c r="C40" s="200"/>
      <c r="D40" s="200"/>
      <c r="E40" s="200"/>
      <c r="F40" s="200"/>
      <c r="G40" s="13">
        <v>33</v>
      </c>
      <c r="H40" s="21">
        <v>0</v>
      </c>
      <c r="I40" s="21">
        <v>0</v>
      </c>
    </row>
    <row r="41" spans="1:9" ht="12.75" customHeight="1" x14ac:dyDescent="0.4">
      <c r="A41" s="200" t="s">
        <v>36</v>
      </c>
      <c r="B41" s="200"/>
      <c r="C41" s="200"/>
      <c r="D41" s="200"/>
      <c r="E41" s="200"/>
      <c r="F41" s="200"/>
      <c r="G41" s="13">
        <v>34</v>
      </c>
      <c r="H41" s="21">
        <v>0</v>
      </c>
      <c r="I41" s="21">
        <v>0</v>
      </c>
    </row>
    <row r="42" spans="1:9" ht="12.75" customHeight="1" x14ac:dyDescent="0.4">
      <c r="A42" s="200" t="s">
        <v>37</v>
      </c>
      <c r="B42" s="200"/>
      <c r="C42" s="200"/>
      <c r="D42" s="200"/>
      <c r="E42" s="200"/>
      <c r="F42" s="200"/>
      <c r="G42" s="13">
        <v>35</v>
      </c>
      <c r="H42" s="21">
        <v>0</v>
      </c>
      <c r="I42" s="21">
        <v>35607</v>
      </c>
    </row>
    <row r="43" spans="1:9" ht="12.75" customHeight="1" x14ac:dyDescent="0.4">
      <c r="A43" s="200" t="s">
        <v>38</v>
      </c>
      <c r="B43" s="200"/>
      <c r="C43" s="200"/>
      <c r="D43" s="200"/>
      <c r="E43" s="200"/>
      <c r="F43" s="200"/>
      <c r="G43" s="13">
        <v>36</v>
      </c>
      <c r="H43" s="21">
        <v>3736928</v>
      </c>
      <c r="I43" s="21">
        <v>3651401</v>
      </c>
    </row>
    <row r="44" spans="1:9" ht="12.75" customHeight="1" x14ac:dyDescent="0.4">
      <c r="A44" s="202" t="s">
        <v>304</v>
      </c>
      <c r="B44" s="202"/>
      <c r="C44" s="202"/>
      <c r="D44" s="202"/>
      <c r="E44" s="202"/>
      <c r="F44" s="202"/>
      <c r="G44" s="14">
        <v>37</v>
      </c>
      <c r="H44" s="22">
        <f>H45+H53+H60+H70</f>
        <v>277738525</v>
      </c>
      <c r="I44" s="22">
        <f>I45+I53+I60+I70</f>
        <v>312166630</v>
      </c>
    </row>
    <row r="45" spans="1:9" ht="12.75" customHeight="1" x14ac:dyDescent="0.4">
      <c r="A45" s="204" t="s">
        <v>39</v>
      </c>
      <c r="B45" s="204"/>
      <c r="C45" s="204"/>
      <c r="D45" s="204"/>
      <c r="E45" s="204"/>
      <c r="F45" s="204"/>
      <c r="G45" s="14">
        <v>38</v>
      </c>
      <c r="H45" s="22">
        <f>SUM(H46:H52)</f>
        <v>958782</v>
      </c>
      <c r="I45" s="22">
        <f>SUM(I46:I52)</f>
        <v>1223218</v>
      </c>
    </row>
    <row r="46" spans="1:9" ht="12.75" customHeight="1" x14ac:dyDescent="0.4">
      <c r="A46" s="200" t="s">
        <v>40</v>
      </c>
      <c r="B46" s="200"/>
      <c r="C46" s="200"/>
      <c r="D46" s="200"/>
      <c r="E46" s="200"/>
      <c r="F46" s="200"/>
      <c r="G46" s="13">
        <v>39</v>
      </c>
      <c r="H46" s="21">
        <v>958782</v>
      </c>
      <c r="I46" s="21">
        <v>402534</v>
      </c>
    </row>
    <row r="47" spans="1:9" ht="12.75" customHeight="1" x14ac:dyDescent="0.4">
      <c r="A47" s="200" t="s">
        <v>41</v>
      </c>
      <c r="B47" s="200"/>
      <c r="C47" s="200"/>
      <c r="D47" s="200"/>
      <c r="E47" s="200"/>
      <c r="F47" s="200"/>
      <c r="G47" s="13">
        <v>40</v>
      </c>
      <c r="H47" s="21">
        <v>0</v>
      </c>
      <c r="I47" s="21">
        <v>13402</v>
      </c>
    </row>
    <row r="48" spans="1:9" ht="12.75" customHeight="1" x14ac:dyDescent="0.4">
      <c r="A48" s="200" t="s">
        <v>42</v>
      </c>
      <c r="B48" s="200"/>
      <c r="C48" s="200"/>
      <c r="D48" s="200"/>
      <c r="E48" s="200"/>
      <c r="F48" s="200"/>
      <c r="G48" s="13">
        <v>41</v>
      </c>
      <c r="H48" s="21">
        <v>0</v>
      </c>
      <c r="I48" s="21">
        <v>3290</v>
      </c>
    </row>
    <row r="49" spans="1:9" ht="12.75" customHeight="1" x14ac:dyDescent="0.4">
      <c r="A49" s="200" t="s">
        <v>43</v>
      </c>
      <c r="B49" s="200"/>
      <c r="C49" s="200"/>
      <c r="D49" s="200"/>
      <c r="E49" s="200"/>
      <c r="F49" s="200"/>
      <c r="G49" s="13">
        <v>42</v>
      </c>
      <c r="H49" s="21">
        <v>0</v>
      </c>
      <c r="I49" s="21">
        <v>83547</v>
      </c>
    </row>
    <row r="50" spans="1:9" ht="12.75" customHeight="1" x14ac:dyDescent="0.4">
      <c r="A50" s="200" t="s">
        <v>44</v>
      </c>
      <c r="B50" s="200"/>
      <c r="C50" s="200"/>
      <c r="D50" s="200"/>
      <c r="E50" s="200"/>
      <c r="F50" s="200"/>
      <c r="G50" s="13">
        <v>43</v>
      </c>
      <c r="H50" s="21">
        <v>0</v>
      </c>
      <c r="I50" s="21">
        <v>720445</v>
      </c>
    </row>
    <row r="51" spans="1:9" ht="12.75" customHeight="1" x14ac:dyDescent="0.4">
      <c r="A51" s="200" t="s">
        <v>45</v>
      </c>
      <c r="B51" s="200"/>
      <c r="C51" s="200"/>
      <c r="D51" s="200"/>
      <c r="E51" s="200"/>
      <c r="F51" s="200"/>
      <c r="G51" s="13">
        <v>44</v>
      </c>
      <c r="H51" s="21">
        <v>0</v>
      </c>
      <c r="I51" s="21">
        <v>0</v>
      </c>
    </row>
    <row r="52" spans="1:9" ht="12.75" customHeight="1" x14ac:dyDescent="0.4">
      <c r="A52" s="200" t="s">
        <v>46</v>
      </c>
      <c r="B52" s="200"/>
      <c r="C52" s="200"/>
      <c r="D52" s="200"/>
      <c r="E52" s="200"/>
      <c r="F52" s="200"/>
      <c r="G52" s="13">
        <v>45</v>
      </c>
      <c r="H52" s="21">
        <v>0</v>
      </c>
      <c r="I52" s="21">
        <v>0</v>
      </c>
    </row>
    <row r="53" spans="1:9" ht="12.75" customHeight="1" x14ac:dyDescent="0.4">
      <c r="A53" s="204" t="s">
        <v>47</v>
      </c>
      <c r="B53" s="204"/>
      <c r="C53" s="204"/>
      <c r="D53" s="204"/>
      <c r="E53" s="204"/>
      <c r="F53" s="204"/>
      <c r="G53" s="14">
        <v>46</v>
      </c>
      <c r="H53" s="22">
        <f>SUM(H54:H59)</f>
        <v>114027668</v>
      </c>
      <c r="I53" s="22">
        <f>SUM(I54:I59)</f>
        <v>150198514</v>
      </c>
    </row>
    <row r="54" spans="1:9" ht="12.75" customHeight="1" x14ac:dyDescent="0.4">
      <c r="A54" s="200" t="s">
        <v>48</v>
      </c>
      <c r="B54" s="200"/>
      <c r="C54" s="200"/>
      <c r="D54" s="200"/>
      <c r="E54" s="200"/>
      <c r="F54" s="200"/>
      <c r="G54" s="13">
        <v>47</v>
      </c>
      <c r="H54" s="21">
        <v>0</v>
      </c>
      <c r="I54" s="21">
        <v>0</v>
      </c>
    </row>
    <row r="55" spans="1:9" ht="12.75" customHeight="1" x14ac:dyDescent="0.4">
      <c r="A55" s="200" t="s">
        <v>49</v>
      </c>
      <c r="B55" s="200"/>
      <c r="C55" s="200"/>
      <c r="D55" s="200"/>
      <c r="E55" s="200"/>
      <c r="F55" s="200"/>
      <c r="G55" s="13">
        <v>48</v>
      </c>
      <c r="H55" s="21">
        <v>0</v>
      </c>
      <c r="I55" s="21">
        <v>0</v>
      </c>
    </row>
    <row r="56" spans="1:9" ht="12.75" customHeight="1" x14ac:dyDescent="0.4">
      <c r="A56" s="200" t="s">
        <v>50</v>
      </c>
      <c r="B56" s="200"/>
      <c r="C56" s="200"/>
      <c r="D56" s="200"/>
      <c r="E56" s="200"/>
      <c r="F56" s="200"/>
      <c r="G56" s="13">
        <v>49</v>
      </c>
      <c r="H56" s="21">
        <v>86772987</v>
      </c>
      <c r="I56" s="21">
        <v>122628521</v>
      </c>
    </row>
    <row r="57" spans="1:9" ht="12.75" customHeight="1" x14ac:dyDescent="0.4">
      <c r="A57" s="200" t="s">
        <v>51</v>
      </c>
      <c r="B57" s="200"/>
      <c r="C57" s="200"/>
      <c r="D57" s="200"/>
      <c r="E57" s="200"/>
      <c r="F57" s="200"/>
      <c r="G57" s="13">
        <v>50</v>
      </c>
      <c r="H57" s="21">
        <v>103326</v>
      </c>
      <c r="I57" s="21">
        <v>119415</v>
      </c>
    </row>
    <row r="58" spans="1:9" ht="12.75" customHeight="1" x14ac:dyDescent="0.4">
      <c r="A58" s="200" t="s">
        <v>52</v>
      </c>
      <c r="B58" s="200"/>
      <c r="C58" s="200"/>
      <c r="D58" s="200"/>
      <c r="E58" s="200"/>
      <c r="F58" s="200"/>
      <c r="G58" s="13">
        <v>51</v>
      </c>
      <c r="H58" s="21">
        <v>16036236</v>
      </c>
      <c r="I58" s="21">
        <v>16347720</v>
      </c>
    </row>
    <row r="59" spans="1:9" ht="12.75" customHeight="1" x14ac:dyDescent="0.4">
      <c r="A59" s="200" t="s">
        <v>53</v>
      </c>
      <c r="B59" s="200"/>
      <c r="C59" s="200"/>
      <c r="D59" s="200"/>
      <c r="E59" s="200"/>
      <c r="F59" s="200"/>
      <c r="G59" s="13">
        <v>52</v>
      </c>
      <c r="H59" s="21">
        <v>11115119</v>
      </c>
      <c r="I59" s="21">
        <v>11102858</v>
      </c>
    </row>
    <row r="60" spans="1:9" ht="12.75" customHeight="1" x14ac:dyDescent="0.4">
      <c r="A60" s="204" t="s">
        <v>54</v>
      </c>
      <c r="B60" s="204"/>
      <c r="C60" s="204"/>
      <c r="D60" s="204"/>
      <c r="E60" s="204"/>
      <c r="F60" s="204"/>
      <c r="G60" s="14">
        <v>53</v>
      </c>
      <c r="H60" s="22">
        <f>SUM(H61:H69)</f>
        <v>3481160</v>
      </c>
      <c r="I60" s="22">
        <f>SUM(I61:I69)</f>
        <v>3388553</v>
      </c>
    </row>
    <row r="61" spans="1:9" ht="12.75" customHeight="1" x14ac:dyDescent="0.4">
      <c r="A61" s="200" t="s">
        <v>23</v>
      </c>
      <c r="B61" s="200"/>
      <c r="C61" s="200"/>
      <c r="D61" s="200"/>
      <c r="E61" s="200"/>
      <c r="F61" s="200"/>
      <c r="G61" s="13">
        <v>54</v>
      </c>
      <c r="H61" s="21">
        <v>0</v>
      </c>
      <c r="I61" s="21">
        <v>0</v>
      </c>
    </row>
    <row r="62" spans="1:9" ht="27.6" customHeight="1" x14ac:dyDescent="0.4">
      <c r="A62" s="200" t="s">
        <v>24</v>
      </c>
      <c r="B62" s="200"/>
      <c r="C62" s="200"/>
      <c r="D62" s="200"/>
      <c r="E62" s="200"/>
      <c r="F62" s="200"/>
      <c r="G62" s="13">
        <v>55</v>
      </c>
      <c r="H62" s="21">
        <v>0</v>
      </c>
      <c r="I62" s="21">
        <v>0</v>
      </c>
    </row>
    <row r="63" spans="1:9" ht="12.75" customHeight="1" x14ac:dyDescent="0.4">
      <c r="A63" s="200" t="s">
        <v>25</v>
      </c>
      <c r="B63" s="200"/>
      <c r="C63" s="200"/>
      <c r="D63" s="200"/>
      <c r="E63" s="200"/>
      <c r="F63" s="200"/>
      <c r="G63" s="13">
        <v>56</v>
      </c>
      <c r="H63" s="21">
        <v>0</v>
      </c>
      <c r="I63" s="21">
        <v>0</v>
      </c>
    </row>
    <row r="64" spans="1:9" ht="25.9" customHeight="1" x14ac:dyDescent="0.4">
      <c r="A64" s="200" t="s">
        <v>55</v>
      </c>
      <c r="B64" s="200"/>
      <c r="C64" s="200"/>
      <c r="D64" s="200"/>
      <c r="E64" s="200"/>
      <c r="F64" s="200"/>
      <c r="G64" s="13">
        <v>57</v>
      </c>
      <c r="H64" s="21">
        <v>0</v>
      </c>
      <c r="I64" s="21">
        <v>0</v>
      </c>
    </row>
    <row r="65" spans="1:9" ht="21.6" customHeight="1" x14ac:dyDescent="0.4">
      <c r="A65" s="200" t="s">
        <v>27</v>
      </c>
      <c r="B65" s="200"/>
      <c r="C65" s="200"/>
      <c r="D65" s="200"/>
      <c r="E65" s="200"/>
      <c r="F65" s="200"/>
      <c r="G65" s="13">
        <v>58</v>
      </c>
      <c r="H65" s="21">
        <v>0</v>
      </c>
      <c r="I65" s="21">
        <v>0</v>
      </c>
    </row>
    <row r="66" spans="1:9" ht="21.6" customHeight="1" x14ac:dyDescent="0.4">
      <c r="A66" s="200" t="s">
        <v>28</v>
      </c>
      <c r="B66" s="200"/>
      <c r="C66" s="200"/>
      <c r="D66" s="200"/>
      <c r="E66" s="200"/>
      <c r="F66" s="200"/>
      <c r="G66" s="13">
        <v>59</v>
      </c>
      <c r="H66" s="21">
        <v>0</v>
      </c>
      <c r="I66" s="21">
        <v>0</v>
      </c>
    </row>
    <row r="67" spans="1:9" ht="12.75" customHeight="1" x14ac:dyDescent="0.4">
      <c r="A67" s="200" t="s">
        <v>29</v>
      </c>
      <c r="B67" s="200"/>
      <c r="C67" s="200"/>
      <c r="D67" s="200"/>
      <c r="E67" s="200"/>
      <c r="F67" s="200"/>
      <c r="G67" s="13">
        <v>60</v>
      </c>
      <c r="H67" s="21">
        <v>0</v>
      </c>
      <c r="I67" s="21">
        <v>0</v>
      </c>
    </row>
    <row r="68" spans="1:9" ht="12.75" customHeight="1" x14ac:dyDescent="0.4">
      <c r="A68" s="200" t="s">
        <v>30</v>
      </c>
      <c r="B68" s="200"/>
      <c r="C68" s="200"/>
      <c r="D68" s="200"/>
      <c r="E68" s="200"/>
      <c r="F68" s="200"/>
      <c r="G68" s="13">
        <v>61</v>
      </c>
      <c r="H68" s="21">
        <v>3481160</v>
      </c>
      <c r="I68" s="21">
        <v>3057440</v>
      </c>
    </row>
    <row r="69" spans="1:9" ht="12.75" customHeight="1" x14ac:dyDescent="0.4">
      <c r="A69" s="200" t="s">
        <v>56</v>
      </c>
      <c r="B69" s="200"/>
      <c r="C69" s="200"/>
      <c r="D69" s="200"/>
      <c r="E69" s="200"/>
      <c r="F69" s="200"/>
      <c r="G69" s="13">
        <v>62</v>
      </c>
      <c r="H69" s="21">
        <v>0</v>
      </c>
      <c r="I69" s="21">
        <v>331113</v>
      </c>
    </row>
    <row r="70" spans="1:9" ht="12.75" customHeight="1" x14ac:dyDescent="0.4">
      <c r="A70" s="200" t="s">
        <v>57</v>
      </c>
      <c r="B70" s="200"/>
      <c r="C70" s="200"/>
      <c r="D70" s="200"/>
      <c r="E70" s="200"/>
      <c r="F70" s="200"/>
      <c r="G70" s="13">
        <v>63</v>
      </c>
      <c r="H70" s="21">
        <v>159270915</v>
      </c>
      <c r="I70" s="21">
        <v>157356345</v>
      </c>
    </row>
    <row r="71" spans="1:9" ht="12.75" customHeight="1" x14ac:dyDescent="0.4">
      <c r="A71" s="201" t="s">
        <v>58</v>
      </c>
      <c r="B71" s="201"/>
      <c r="C71" s="201"/>
      <c r="D71" s="201"/>
      <c r="E71" s="201"/>
      <c r="F71" s="201"/>
      <c r="G71" s="13">
        <v>64</v>
      </c>
      <c r="H71" s="21">
        <v>18943292</v>
      </c>
      <c r="I71" s="21">
        <v>29274976</v>
      </c>
    </row>
    <row r="72" spans="1:9" ht="12.75" customHeight="1" x14ac:dyDescent="0.4">
      <c r="A72" s="202" t="s">
        <v>305</v>
      </c>
      <c r="B72" s="202"/>
      <c r="C72" s="202"/>
      <c r="D72" s="202"/>
      <c r="E72" s="202"/>
      <c r="F72" s="202"/>
      <c r="G72" s="14">
        <v>65</v>
      </c>
      <c r="H72" s="22">
        <f>H8+H9+H44+H71</f>
        <v>909871732</v>
      </c>
      <c r="I72" s="22">
        <f>I8+I9+I44+I71</f>
        <v>962232622</v>
      </c>
    </row>
    <row r="73" spans="1:9" ht="12.75" customHeight="1" x14ac:dyDescent="0.4">
      <c r="A73" s="201" t="s">
        <v>59</v>
      </c>
      <c r="B73" s="201"/>
      <c r="C73" s="201"/>
      <c r="D73" s="201"/>
      <c r="E73" s="201"/>
      <c r="F73" s="201"/>
      <c r="G73" s="13">
        <v>66</v>
      </c>
      <c r="H73" s="21">
        <v>0</v>
      </c>
      <c r="I73" s="21">
        <v>0</v>
      </c>
    </row>
    <row r="74" spans="1:9" x14ac:dyDescent="0.4">
      <c r="A74" s="205" t="s">
        <v>60</v>
      </c>
      <c r="B74" s="206"/>
      <c r="C74" s="206"/>
      <c r="D74" s="206"/>
      <c r="E74" s="206"/>
      <c r="F74" s="206"/>
      <c r="G74" s="206"/>
      <c r="H74" s="206"/>
      <c r="I74" s="206"/>
    </row>
    <row r="75" spans="1:9" ht="12.75" customHeight="1" x14ac:dyDescent="0.4">
      <c r="A75" s="202" t="s">
        <v>353</v>
      </c>
      <c r="B75" s="202"/>
      <c r="C75" s="202"/>
      <c r="D75" s="202"/>
      <c r="E75" s="202"/>
      <c r="F75" s="202"/>
      <c r="G75" s="14">
        <v>67</v>
      </c>
      <c r="H75" s="100">
        <f>H76+H77+H78+H84+H85+H91+H94+H97</f>
        <v>540566683</v>
      </c>
      <c r="I75" s="100">
        <f>I76+I77+I78+I84+I85+I91+I94+I97</f>
        <v>555004471</v>
      </c>
    </row>
    <row r="76" spans="1:9" ht="12.75" customHeight="1" x14ac:dyDescent="0.4">
      <c r="A76" s="200" t="s">
        <v>61</v>
      </c>
      <c r="B76" s="200"/>
      <c r="C76" s="200"/>
      <c r="D76" s="200"/>
      <c r="E76" s="200"/>
      <c r="F76" s="200"/>
      <c r="G76" s="13">
        <v>68</v>
      </c>
      <c r="H76" s="21">
        <v>85780500</v>
      </c>
      <c r="I76" s="21">
        <v>85780500</v>
      </c>
    </row>
    <row r="77" spans="1:9" ht="12.75" customHeight="1" x14ac:dyDescent="0.4">
      <c r="A77" s="200" t="s">
        <v>62</v>
      </c>
      <c r="B77" s="200"/>
      <c r="C77" s="200"/>
      <c r="D77" s="200"/>
      <c r="E77" s="200"/>
      <c r="F77" s="200"/>
      <c r="G77" s="13">
        <v>69</v>
      </c>
      <c r="H77" s="21">
        <v>57248800</v>
      </c>
      <c r="I77" s="21">
        <v>57248800</v>
      </c>
    </row>
    <row r="78" spans="1:9" ht="12.75" customHeight="1" x14ac:dyDescent="0.4">
      <c r="A78" s="204" t="s">
        <v>63</v>
      </c>
      <c r="B78" s="204"/>
      <c r="C78" s="204"/>
      <c r="D78" s="204"/>
      <c r="E78" s="204"/>
      <c r="F78" s="204"/>
      <c r="G78" s="14">
        <v>70</v>
      </c>
      <c r="H78" s="100">
        <f>SUM(H79:H83)</f>
        <v>184327611</v>
      </c>
      <c r="I78" s="100">
        <f>SUM(I79:I83)</f>
        <v>181069779</v>
      </c>
    </row>
    <row r="79" spans="1:9" ht="12.75" customHeight="1" x14ac:dyDescent="0.4">
      <c r="A79" s="200" t="s">
        <v>64</v>
      </c>
      <c r="B79" s="200"/>
      <c r="C79" s="200"/>
      <c r="D79" s="200"/>
      <c r="E79" s="200"/>
      <c r="F79" s="200"/>
      <c r="G79" s="13">
        <v>71</v>
      </c>
      <c r="H79" s="21">
        <v>0</v>
      </c>
      <c r="I79" s="21">
        <f>H77-I77</f>
        <v>0</v>
      </c>
    </row>
    <row r="80" spans="1:9" ht="12.75" customHeight="1" x14ac:dyDescent="0.4">
      <c r="A80" s="200" t="s">
        <v>65</v>
      </c>
      <c r="B80" s="200"/>
      <c r="C80" s="200"/>
      <c r="D80" s="200"/>
      <c r="E80" s="200"/>
      <c r="F80" s="200"/>
      <c r="G80" s="13">
        <v>72</v>
      </c>
      <c r="H80" s="21">
        <v>0</v>
      </c>
      <c r="I80" s="21">
        <v>0</v>
      </c>
    </row>
    <row r="81" spans="1:9" ht="12.75" customHeight="1" x14ac:dyDescent="0.4">
      <c r="A81" s="200" t="s">
        <v>66</v>
      </c>
      <c r="B81" s="200"/>
      <c r="C81" s="200"/>
      <c r="D81" s="200"/>
      <c r="E81" s="200"/>
      <c r="F81" s="200"/>
      <c r="G81" s="13">
        <v>73</v>
      </c>
      <c r="H81" s="21">
        <v>0</v>
      </c>
      <c r="I81" s="21">
        <v>0</v>
      </c>
    </row>
    <row r="82" spans="1:9" ht="12.75" customHeight="1" x14ac:dyDescent="0.4">
      <c r="A82" s="200" t="s">
        <v>67</v>
      </c>
      <c r="B82" s="200"/>
      <c r="C82" s="200"/>
      <c r="D82" s="200"/>
      <c r="E82" s="200"/>
      <c r="F82" s="200"/>
      <c r="G82" s="13">
        <v>74</v>
      </c>
      <c r="H82" s="21">
        <v>0</v>
      </c>
      <c r="I82" s="21">
        <v>0</v>
      </c>
    </row>
    <row r="83" spans="1:9" ht="12.75" customHeight="1" x14ac:dyDescent="0.4">
      <c r="A83" s="200" t="s">
        <v>68</v>
      </c>
      <c r="B83" s="200"/>
      <c r="C83" s="200"/>
      <c r="D83" s="200"/>
      <c r="E83" s="200"/>
      <c r="F83" s="200"/>
      <c r="G83" s="13">
        <v>75</v>
      </c>
      <c r="H83" s="21">
        <v>184327611</v>
      </c>
      <c r="I83" s="140">
        <v>181069779</v>
      </c>
    </row>
    <row r="84" spans="1:9" ht="12.75" customHeight="1" x14ac:dyDescent="0.4">
      <c r="A84" s="203" t="s">
        <v>69</v>
      </c>
      <c r="B84" s="203"/>
      <c r="C84" s="203"/>
      <c r="D84" s="203"/>
      <c r="E84" s="203"/>
      <c r="F84" s="203"/>
      <c r="G84" s="93">
        <v>76</v>
      </c>
      <c r="H84" s="94">
        <v>0</v>
      </c>
      <c r="I84" s="94">
        <v>0</v>
      </c>
    </row>
    <row r="85" spans="1:9" ht="12.75" customHeight="1" x14ac:dyDescent="0.4">
      <c r="A85" s="204" t="s">
        <v>445</v>
      </c>
      <c r="B85" s="204"/>
      <c r="C85" s="204"/>
      <c r="D85" s="204"/>
      <c r="E85" s="204"/>
      <c r="F85" s="204"/>
      <c r="G85" s="14">
        <v>77</v>
      </c>
      <c r="H85" s="22">
        <f>H86+H87+H88+H89+H90</f>
        <v>0</v>
      </c>
      <c r="I85" s="22">
        <f>I86+I87+I88+I89+I90</f>
        <v>0</v>
      </c>
    </row>
    <row r="86" spans="1:9" ht="25.5" customHeight="1" x14ac:dyDescent="0.4">
      <c r="A86" s="200" t="s">
        <v>446</v>
      </c>
      <c r="B86" s="200"/>
      <c r="C86" s="200"/>
      <c r="D86" s="200"/>
      <c r="E86" s="200"/>
      <c r="F86" s="200"/>
      <c r="G86" s="13">
        <v>78</v>
      </c>
      <c r="H86" s="21">
        <v>0</v>
      </c>
      <c r="I86" s="21">
        <v>0</v>
      </c>
    </row>
    <row r="87" spans="1:9" ht="12.75" customHeight="1" x14ac:dyDescent="0.4">
      <c r="A87" s="200" t="s">
        <v>70</v>
      </c>
      <c r="B87" s="200"/>
      <c r="C87" s="200"/>
      <c r="D87" s="200"/>
      <c r="E87" s="200"/>
      <c r="F87" s="200"/>
      <c r="G87" s="13">
        <v>79</v>
      </c>
      <c r="H87" s="21">
        <v>0</v>
      </c>
      <c r="I87" s="21">
        <v>0</v>
      </c>
    </row>
    <row r="88" spans="1:9" ht="12.75" customHeight="1" x14ac:dyDescent="0.4">
      <c r="A88" s="200" t="s">
        <v>71</v>
      </c>
      <c r="B88" s="200"/>
      <c r="C88" s="200"/>
      <c r="D88" s="200"/>
      <c r="E88" s="200"/>
      <c r="F88" s="200"/>
      <c r="G88" s="13">
        <v>80</v>
      </c>
      <c r="H88" s="21">
        <v>0</v>
      </c>
      <c r="I88" s="21">
        <v>0</v>
      </c>
    </row>
    <row r="89" spans="1:9" ht="12.75" customHeight="1" x14ac:dyDescent="0.4">
      <c r="A89" s="200" t="s">
        <v>349</v>
      </c>
      <c r="B89" s="200"/>
      <c r="C89" s="200"/>
      <c r="D89" s="200"/>
      <c r="E89" s="200"/>
      <c r="F89" s="200"/>
      <c r="G89" s="13">
        <v>81</v>
      </c>
      <c r="H89" s="21">
        <v>0</v>
      </c>
      <c r="I89" s="21">
        <v>0</v>
      </c>
    </row>
    <row r="90" spans="1:9" ht="12.75" customHeight="1" x14ac:dyDescent="0.4">
      <c r="A90" s="200" t="s">
        <v>350</v>
      </c>
      <c r="B90" s="200"/>
      <c r="C90" s="200"/>
      <c r="D90" s="200"/>
      <c r="E90" s="200"/>
      <c r="F90" s="200"/>
      <c r="G90" s="13">
        <v>82</v>
      </c>
      <c r="H90" s="21">
        <v>0</v>
      </c>
      <c r="I90" s="21">
        <v>0</v>
      </c>
    </row>
    <row r="91" spans="1:9" ht="12.75" customHeight="1" x14ac:dyDescent="0.4">
      <c r="A91" s="204" t="s">
        <v>351</v>
      </c>
      <c r="B91" s="204"/>
      <c r="C91" s="204"/>
      <c r="D91" s="204"/>
      <c r="E91" s="204"/>
      <c r="F91" s="204"/>
      <c r="G91" s="14">
        <v>83</v>
      </c>
      <c r="H91" s="22">
        <f>H92-H93</f>
        <v>-2278351</v>
      </c>
      <c r="I91" s="22">
        <f>I92-I93</f>
        <v>65850430</v>
      </c>
    </row>
    <row r="92" spans="1:9" ht="12.75" customHeight="1" x14ac:dyDescent="0.4">
      <c r="A92" s="200" t="s">
        <v>72</v>
      </c>
      <c r="B92" s="200"/>
      <c r="C92" s="200"/>
      <c r="D92" s="200"/>
      <c r="E92" s="200"/>
      <c r="F92" s="200"/>
      <c r="G92" s="13">
        <v>84</v>
      </c>
      <c r="H92" s="21">
        <v>0</v>
      </c>
      <c r="I92" s="21">
        <v>65850430</v>
      </c>
    </row>
    <row r="93" spans="1:9" ht="12.75" customHeight="1" x14ac:dyDescent="0.4">
      <c r="A93" s="200" t="s">
        <v>73</v>
      </c>
      <c r="B93" s="200"/>
      <c r="C93" s="200"/>
      <c r="D93" s="200"/>
      <c r="E93" s="200"/>
      <c r="F93" s="200"/>
      <c r="G93" s="13">
        <v>85</v>
      </c>
      <c r="H93" s="21">
        <v>2278351</v>
      </c>
      <c r="I93" s="21">
        <v>0</v>
      </c>
    </row>
    <row r="94" spans="1:9" ht="12.75" customHeight="1" x14ac:dyDescent="0.4">
      <c r="A94" s="204" t="s">
        <v>352</v>
      </c>
      <c r="B94" s="204"/>
      <c r="C94" s="204"/>
      <c r="D94" s="204"/>
      <c r="E94" s="204"/>
      <c r="F94" s="204"/>
      <c r="G94" s="14">
        <v>86</v>
      </c>
      <c r="H94" s="22">
        <f>H95-H96</f>
        <v>68128781</v>
      </c>
      <c r="I94" s="22">
        <f>I95-I96</f>
        <v>13564387</v>
      </c>
    </row>
    <row r="95" spans="1:9" ht="12.75" customHeight="1" x14ac:dyDescent="0.4">
      <c r="A95" s="200" t="s">
        <v>74</v>
      </c>
      <c r="B95" s="200"/>
      <c r="C95" s="200"/>
      <c r="D95" s="200"/>
      <c r="E95" s="200"/>
      <c r="F95" s="200"/>
      <c r="G95" s="13">
        <v>87</v>
      </c>
      <c r="H95" s="21">
        <v>68128781</v>
      </c>
      <c r="I95" s="138">
        <v>13564387</v>
      </c>
    </row>
    <row r="96" spans="1:9" ht="12.75" customHeight="1" x14ac:dyDescent="0.4">
      <c r="A96" s="200" t="s">
        <v>75</v>
      </c>
      <c r="B96" s="200"/>
      <c r="C96" s="200"/>
      <c r="D96" s="200"/>
      <c r="E96" s="200"/>
      <c r="F96" s="200"/>
      <c r="G96" s="13">
        <v>88</v>
      </c>
      <c r="H96" s="21">
        <v>0</v>
      </c>
      <c r="I96" s="21">
        <v>0</v>
      </c>
    </row>
    <row r="97" spans="1:9" ht="12.75" customHeight="1" x14ac:dyDescent="0.4">
      <c r="A97" s="200" t="s">
        <v>76</v>
      </c>
      <c r="B97" s="200"/>
      <c r="C97" s="200"/>
      <c r="D97" s="200"/>
      <c r="E97" s="200"/>
      <c r="F97" s="200"/>
      <c r="G97" s="13">
        <v>89</v>
      </c>
      <c r="H97" s="21">
        <v>147359342</v>
      </c>
      <c r="I97" s="21">
        <v>151490575</v>
      </c>
    </row>
    <row r="98" spans="1:9" ht="12.75" customHeight="1" x14ac:dyDescent="0.4">
      <c r="A98" s="202" t="s">
        <v>354</v>
      </c>
      <c r="B98" s="202"/>
      <c r="C98" s="202"/>
      <c r="D98" s="202"/>
      <c r="E98" s="202"/>
      <c r="F98" s="202"/>
      <c r="G98" s="14">
        <v>90</v>
      </c>
      <c r="H98" s="22">
        <f>SUM(H99:H104)</f>
        <v>4990717</v>
      </c>
      <c r="I98" s="22">
        <f>SUM(I99:I104)</f>
        <v>13222214</v>
      </c>
    </row>
    <row r="99" spans="1:9" ht="12.75" customHeight="1" x14ac:dyDescent="0.4">
      <c r="A99" s="200" t="s">
        <v>77</v>
      </c>
      <c r="B99" s="200"/>
      <c r="C99" s="200"/>
      <c r="D99" s="200"/>
      <c r="E99" s="200"/>
      <c r="F99" s="200"/>
      <c r="G99" s="13">
        <v>91</v>
      </c>
      <c r="H99" s="21">
        <v>3696646</v>
      </c>
      <c r="I99" s="21">
        <v>11887208</v>
      </c>
    </row>
    <row r="100" spans="1:9" ht="12.75" customHeight="1" x14ac:dyDescent="0.4">
      <c r="A100" s="200" t="s">
        <v>78</v>
      </c>
      <c r="B100" s="200"/>
      <c r="C100" s="200"/>
      <c r="D100" s="200"/>
      <c r="E100" s="200"/>
      <c r="F100" s="200"/>
      <c r="G100" s="13">
        <v>92</v>
      </c>
      <c r="H100" s="21">
        <v>0</v>
      </c>
      <c r="I100" s="21">
        <v>0</v>
      </c>
    </row>
    <row r="101" spans="1:9" ht="12.75" customHeight="1" x14ac:dyDescent="0.4">
      <c r="A101" s="200" t="s">
        <v>79</v>
      </c>
      <c r="B101" s="200"/>
      <c r="C101" s="200"/>
      <c r="D101" s="200"/>
      <c r="E101" s="200"/>
      <c r="F101" s="200"/>
      <c r="G101" s="13">
        <v>93</v>
      </c>
      <c r="H101" s="21">
        <v>1294071</v>
      </c>
      <c r="I101" s="21">
        <v>1335006</v>
      </c>
    </row>
    <row r="102" spans="1:9" ht="12.75" customHeight="1" x14ac:dyDescent="0.4">
      <c r="A102" s="200" t="s">
        <v>80</v>
      </c>
      <c r="B102" s="200"/>
      <c r="C102" s="200"/>
      <c r="D102" s="200"/>
      <c r="E102" s="200"/>
      <c r="F102" s="200"/>
      <c r="G102" s="13">
        <v>94</v>
      </c>
      <c r="H102" s="21">
        <v>0</v>
      </c>
      <c r="I102" s="21">
        <v>0</v>
      </c>
    </row>
    <row r="103" spans="1:9" ht="12.75" customHeight="1" x14ac:dyDescent="0.4">
      <c r="A103" s="200" t="s">
        <v>81</v>
      </c>
      <c r="B103" s="200"/>
      <c r="C103" s="200"/>
      <c r="D103" s="200"/>
      <c r="E103" s="200"/>
      <c r="F103" s="200"/>
      <c r="G103" s="13">
        <v>95</v>
      </c>
      <c r="H103" s="21">
        <v>0</v>
      </c>
      <c r="I103" s="21">
        <v>0</v>
      </c>
    </row>
    <row r="104" spans="1:9" ht="12.75" customHeight="1" x14ac:dyDescent="0.4">
      <c r="A104" s="200" t="s">
        <v>82</v>
      </c>
      <c r="B104" s="200"/>
      <c r="C104" s="200"/>
      <c r="D104" s="200"/>
      <c r="E104" s="200"/>
      <c r="F104" s="200"/>
      <c r="G104" s="13">
        <v>96</v>
      </c>
      <c r="H104" s="21">
        <v>0</v>
      </c>
      <c r="I104" s="21">
        <v>0</v>
      </c>
    </row>
    <row r="105" spans="1:9" ht="12.75" customHeight="1" x14ac:dyDescent="0.4">
      <c r="A105" s="202" t="s">
        <v>355</v>
      </c>
      <c r="B105" s="202"/>
      <c r="C105" s="202"/>
      <c r="D105" s="202"/>
      <c r="E105" s="202"/>
      <c r="F105" s="202"/>
      <c r="G105" s="14">
        <v>97</v>
      </c>
      <c r="H105" s="22">
        <f>SUM(H106:H116)</f>
        <v>183200053</v>
      </c>
      <c r="I105" s="22">
        <f>SUM(I106:I116)</f>
        <v>187729323</v>
      </c>
    </row>
    <row r="106" spans="1:9" ht="12.75" customHeight="1" x14ac:dyDescent="0.4">
      <c r="A106" s="200" t="s">
        <v>83</v>
      </c>
      <c r="B106" s="200"/>
      <c r="C106" s="200"/>
      <c r="D106" s="200"/>
      <c r="E106" s="200"/>
      <c r="F106" s="200"/>
      <c r="G106" s="13">
        <v>98</v>
      </c>
      <c r="H106" s="21">
        <v>0</v>
      </c>
      <c r="I106" s="21">
        <v>0</v>
      </c>
    </row>
    <row r="107" spans="1:9" ht="24.6" customHeight="1" x14ac:dyDescent="0.4">
      <c r="A107" s="200" t="s">
        <v>84</v>
      </c>
      <c r="B107" s="200"/>
      <c r="C107" s="200"/>
      <c r="D107" s="200"/>
      <c r="E107" s="200"/>
      <c r="F107" s="200"/>
      <c r="G107" s="13">
        <v>99</v>
      </c>
      <c r="H107" s="21">
        <v>0</v>
      </c>
      <c r="I107" s="21">
        <v>0</v>
      </c>
    </row>
    <row r="108" spans="1:9" ht="12.75" customHeight="1" x14ac:dyDescent="0.4">
      <c r="A108" s="200" t="s">
        <v>85</v>
      </c>
      <c r="B108" s="200"/>
      <c r="C108" s="200"/>
      <c r="D108" s="200"/>
      <c r="E108" s="200"/>
      <c r="F108" s="200"/>
      <c r="G108" s="13">
        <v>100</v>
      </c>
      <c r="H108" s="21">
        <v>0</v>
      </c>
      <c r="I108" s="21">
        <v>0</v>
      </c>
    </row>
    <row r="109" spans="1:9" ht="21.6" customHeight="1" x14ac:dyDescent="0.4">
      <c r="A109" s="200" t="s">
        <v>86</v>
      </c>
      <c r="B109" s="200"/>
      <c r="C109" s="200"/>
      <c r="D109" s="200"/>
      <c r="E109" s="200"/>
      <c r="F109" s="200"/>
      <c r="G109" s="13">
        <v>101</v>
      </c>
      <c r="H109" s="21">
        <v>0</v>
      </c>
      <c r="I109" s="21">
        <v>0</v>
      </c>
    </row>
    <row r="110" spans="1:9" ht="12.75" customHeight="1" x14ac:dyDescent="0.4">
      <c r="A110" s="200" t="s">
        <v>87</v>
      </c>
      <c r="B110" s="200"/>
      <c r="C110" s="200"/>
      <c r="D110" s="200"/>
      <c r="E110" s="200"/>
      <c r="F110" s="200"/>
      <c r="G110" s="13">
        <v>102</v>
      </c>
      <c r="H110" s="21">
        <v>41452939</v>
      </c>
      <c r="I110" s="21">
        <v>43696658</v>
      </c>
    </row>
    <row r="111" spans="1:9" ht="12.75" customHeight="1" x14ac:dyDescent="0.4">
      <c r="A111" s="200" t="s">
        <v>88</v>
      </c>
      <c r="B111" s="200"/>
      <c r="C111" s="200"/>
      <c r="D111" s="200"/>
      <c r="E111" s="200"/>
      <c r="F111" s="200"/>
      <c r="G111" s="13">
        <v>103</v>
      </c>
      <c r="H111" s="21">
        <v>108691996</v>
      </c>
      <c r="I111" s="21">
        <v>116583697</v>
      </c>
    </row>
    <row r="112" spans="1:9" ht="12.75" customHeight="1" x14ac:dyDescent="0.4">
      <c r="A112" s="200" t="s">
        <v>89</v>
      </c>
      <c r="B112" s="200"/>
      <c r="C112" s="200"/>
      <c r="D112" s="200"/>
      <c r="E112" s="200"/>
      <c r="F112" s="200"/>
      <c r="G112" s="13">
        <v>104</v>
      </c>
      <c r="H112" s="21">
        <v>0</v>
      </c>
      <c r="I112" s="21">
        <v>6373</v>
      </c>
    </row>
    <row r="113" spans="1:9" ht="12.75" customHeight="1" x14ac:dyDescent="0.4">
      <c r="A113" s="200" t="s">
        <v>90</v>
      </c>
      <c r="B113" s="200"/>
      <c r="C113" s="200"/>
      <c r="D113" s="200"/>
      <c r="E113" s="200"/>
      <c r="F113" s="200"/>
      <c r="G113" s="13">
        <v>105</v>
      </c>
      <c r="H113" s="21">
        <v>0</v>
      </c>
      <c r="I113" s="21">
        <v>0</v>
      </c>
    </row>
    <row r="114" spans="1:9" ht="12.75" customHeight="1" x14ac:dyDescent="0.4">
      <c r="A114" s="200" t="s">
        <v>91</v>
      </c>
      <c r="B114" s="200"/>
      <c r="C114" s="200"/>
      <c r="D114" s="200"/>
      <c r="E114" s="200"/>
      <c r="F114" s="200"/>
      <c r="G114" s="13">
        <v>106</v>
      </c>
      <c r="H114" s="21">
        <v>0</v>
      </c>
      <c r="I114" s="21">
        <v>0</v>
      </c>
    </row>
    <row r="115" spans="1:9" ht="12.75" customHeight="1" x14ac:dyDescent="0.4">
      <c r="A115" s="200" t="s">
        <v>92</v>
      </c>
      <c r="B115" s="200"/>
      <c r="C115" s="200"/>
      <c r="D115" s="200"/>
      <c r="E115" s="200"/>
      <c r="F115" s="200"/>
      <c r="G115" s="13">
        <v>107</v>
      </c>
      <c r="H115" s="21">
        <v>23743781</v>
      </c>
      <c r="I115" s="21">
        <v>21978375</v>
      </c>
    </row>
    <row r="116" spans="1:9" ht="12.75" customHeight="1" x14ac:dyDescent="0.4">
      <c r="A116" s="200" t="s">
        <v>93</v>
      </c>
      <c r="B116" s="200"/>
      <c r="C116" s="200"/>
      <c r="D116" s="200"/>
      <c r="E116" s="200"/>
      <c r="F116" s="200"/>
      <c r="G116" s="13">
        <v>108</v>
      </c>
      <c r="H116" s="21">
        <v>9311337</v>
      </c>
      <c r="I116" s="21">
        <v>5464220</v>
      </c>
    </row>
    <row r="117" spans="1:9" ht="12.75" customHeight="1" x14ac:dyDescent="0.4">
      <c r="A117" s="202" t="s">
        <v>356</v>
      </c>
      <c r="B117" s="202"/>
      <c r="C117" s="202"/>
      <c r="D117" s="202"/>
      <c r="E117" s="202"/>
      <c r="F117" s="202"/>
      <c r="G117" s="14">
        <v>109</v>
      </c>
      <c r="H117" s="22">
        <f>SUM(H118:H131)</f>
        <v>150431470</v>
      </c>
      <c r="I117" s="22">
        <f>SUM(I118:I131)</f>
        <v>179065757</v>
      </c>
    </row>
    <row r="118" spans="1:9" ht="12.75" customHeight="1" x14ac:dyDescent="0.4">
      <c r="A118" s="200" t="s">
        <v>83</v>
      </c>
      <c r="B118" s="200"/>
      <c r="C118" s="200"/>
      <c r="D118" s="200"/>
      <c r="E118" s="200"/>
      <c r="F118" s="200"/>
      <c r="G118" s="13">
        <v>110</v>
      </c>
      <c r="H118" s="21">
        <v>0</v>
      </c>
      <c r="I118" s="21">
        <v>0</v>
      </c>
    </row>
    <row r="119" spans="1:9" ht="22.15" customHeight="1" x14ac:dyDescent="0.4">
      <c r="A119" s="200" t="s">
        <v>84</v>
      </c>
      <c r="B119" s="200"/>
      <c r="C119" s="200"/>
      <c r="D119" s="200"/>
      <c r="E119" s="200"/>
      <c r="F119" s="200"/>
      <c r="G119" s="13">
        <v>111</v>
      </c>
      <c r="H119" s="21">
        <v>0</v>
      </c>
      <c r="I119" s="21">
        <v>0</v>
      </c>
    </row>
    <row r="120" spans="1:9" ht="12.75" customHeight="1" x14ac:dyDescent="0.4">
      <c r="A120" s="200" t="s">
        <v>85</v>
      </c>
      <c r="B120" s="200"/>
      <c r="C120" s="200"/>
      <c r="D120" s="200"/>
      <c r="E120" s="200"/>
      <c r="F120" s="200"/>
      <c r="G120" s="13">
        <v>112</v>
      </c>
      <c r="H120" s="21">
        <v>0</v>
      </c>
      <c r="I120" s="21">
        <v>0</v>
      </c>
    </row>
    <row r="121" spans="1:9" ht="23.5" customHeight="1" x14ac:dyDescent="0.4">
      <c r="A121" s="200" t="s">
        <v>86</v>
      </c>
      <c r="B121" s="200"/>
      <c r="C121" s="200"/>
      <c r="D121" s="200"/>
      <c r="E121" s="200"/>
      <c r="F121" s="200"/>
      <c r="G121" s="13">
        <v>113</v>
      </c>
      <c r="H121" s="21">
        <v>0</v>
      </c>
      <c r="I121" s="21">
        <v>0</v>
      </c>
    </row>
    <row r="122" spans="1:9" ht="12.75" customHeight="1" x14ac:dyDescent="0.4">
      <c r="A122" s="200" t="s">
        <v>87</v>
      </c>
      <c r="B122" s="200"/>
      <c r="C122" s="200"/>
      <c r="D122" s="200"/>
      <c r="E122" s="200"/>
      <c r="F122" s="200"/>
      <c r="G122" s="13">
        <v>114</v>
      </c>
      <c r="H122" s="21">
        <v>0</v>
      </c>
      <c r="I122" s="21">
        <v>317073</v>
      </c>
    </row>
    <row r="123" spans="1:9" ht="12.75" customHeight="1" x14ac:dyDescent="0.4">
      <c r="A123" s="200" t="s">
        <v>88</v>
      </c>
      <c r="B123" s="200"/>
      <c r="C123" s="200"/>
      <c r="D123" s="200"/>
      <c r="E123" s="200"/>
      <c r="F123" s="200"/>
      <c r="G123" s="13">
        <v>115</v>
      </c>
      <c r="H123" s="21">
        <v>35435264</v>
      </c>
      <c r="I123" s="21">
        <v>66712780</v>
      </c>
    </row>
    <row r="124" spans="1:9" ht="12.75" customHeight="1" x14ac:dyDescent="0.4">
      <c r="A124" s="200" t="s">
        <v>89</v>
      </c>
      <c r="B124" s="200"/>
      <c r="C124" s="200"/>
      <c r="D124" s="200"/>
      <c r="E124" s="200"/>
      <c r="F124" s="200"/>
      <c r="G124" s="13">
        <v>116</v>
      </c>
      <c r="H124" s="21">
        <v>8149326</v>
      </c>
      <c r="I124" s="21">
        <v>4784161</v>
      </c>
    </row>
    <row r="125" spans="1:9" ht="12.75" customHeight="1" x14ac:dyDescent="0.4">
      <c r="A125" s="200" t="s">
        <v>90</v>
      </c>
      <c r="B125" s="200"/>
      <c r="C125" s="200"/>
      <c r="D125" s="200"/>
      <c r="E125" s="200"/>
      <c r="F125" s="200"/>
      <c r="G125" s="13">
        <v>117</v>
      </c>
      <c r="H125" s="21">
        <v>24247543</v>
      </c>
      <c r="I125" s="21">
        <v>26083002</v>
      </c>
    </row>
    <row r="126" spans="1:9" x14ac:dyDescent="0.4">
      <c r="A126" s="200" t="s">
        <v>91</v>
      </c>
      <c r="B126" s="200"/>
      <c r="C126" s="200"/>
      <c r="D126" s="200"/>
      <c r="E126" s="200"/>
      <c r="F126" s="200"/>
      <c r="G126" s="13">
        <v>118</v>
      </c>
      <c r="H126" s="21">
        <v>0</v>
      </c>
      <c r="I126" s="21">
        <v>0</v>
      </c>
    </row>
    <row r="127" spans="1:9" x14ac:dyDescent="0.4">
      <c r="A127" s="200" t="s">
        <v>94</v>
      </c>
      <c r="B127" s="200"/>
      <c r="C127" s="200"/>
      <c r="D127" s="200"/>
      <c r="E127" s="200"/>
      <c r="F127" s="200"/>
      <c r="G127" s="13">
        <v>119</v>
      </c>
      <c r="H127" s="21">
        <v>24300149</v>
      </c>
      <c r="I127" s="21">
        <v>30884505</v>
      </c>
    </row>
    <row r="128" spans="1:9" x14ac:dyDescent="0.4">
      <c r="A128" s="200" t="s">
        <v>95</v>
      </c>
      <c r="B128" s="200"/>
      <c r="C128" s="200"/>
      <c r="D128" s="200"/>
      <c r="E128" s="200"/>
      <c r="F128" s="200"/>
      <c r="G128" s="13">
        <v>120</v>
      </c>
      <c r="H128" s="21">
        <v>26278315</v>
      </c>
      <c r="I128" s="21">
        <v>30917376</v>
      </c>
    </row>
    <row r="129" spans="1:9" x14ac:dyDescent="0.4">
      <c r="A129" s="200" t="s">
        <v>96</v>
      </c>
      <c r="B129" s="200"/>
      <c r="C129" s="200"/>
      <c r="D129" s="200"/>
      <c r="E129" s="200"/>
      <c r="F129" s="200"/>
      <c r="G129" s="13">
        <v>121</v>
      </c>
      <c r="H129" s="21">
        <v>0</v>
      </c>
      <c r="I129" s="21">
        <v>110395</v>
      </c>
    </row>
    <row r="130" spans="1:9" x14ac:dyDescent="0.4">
      <c r="A130" s="200" t="s">
        <v>97</v>
      </c>
      <c r="B130" s="200"/>
      <c r="C130" s="200"/>
      <c r="D130" s="200"/>
      <c r="E130" s="200"/>
      <c r="F130" s="200"/>
      <c r="G130" s="13">
        <v>122</v>
      </c>
      <c r="H130" s="21">
        <v>0</v>
      </c>
      <c r="I130" s="21">
        <v>0</v>
      </c>
    </row>
    <row r="131" spans="1:9" x14ac:dyDescent="0.4">
      <c r="A131" s="200" t="s">
        <v>98</v>
      </c>
      <c r="B131" s="200"/>
      <c r="C131" s="200"/>
      <c r="D131" s="200"/>
      <c r="E131" s="200"/>
      <c r="F131" s="200"/>
      <c r="G131" s="13">
        <v>123</v>
      </c>
      <c r="H131" s="21">
        <v>32020873</v>
      </c>
      <c r="I131" s="21">
        <v>19256465</v>
      </c>
    </row>
    <row r="132" spans="1:9" ht="22.15" customHeight="1" x14ac:dyDescent="0.4">
      <c r="A132" s="201" t="s">
        <v>99</v>
      </c>
      <c r="B132" s="201"/>
      <c r="C132" s="201"/>
      <c r="D132" s="201"/>
      <c r="E132" s="201"/>
      <c r="F132" s="201"/>
      <c r="G132" s="13">
        <v>124</v>
      </c>
      <c r="H132" s="21">
        <v>30682809</v>
      </c>
      <c r="I132" s="21">
        <v>27210857</v>
      </c>
    </row>
    <row r="133" spans="1:9" ht="12.75" customHeight="1" x14ac:dyDescent="0.4">
      <c r="A133" s="202" t="s">
        <v>357</v>
      </c>
      <c r="B133" s="202"/>
      <c r="C133" s="202"/>
      <c r="D133" s="202"/>
      <c r="E133" s="202"/>
      <c r="F133" s="202"/>
      <c r="G133" s="14">
        <v>125</v>
      </c>
      <c r="H133" s="22">
        <f>H75+H98+H105+H117+H132</f>
        <v>909871732</v>
      </c>
      <c r="I133" s="22">
        <f>I75+I98+I105+I117+I132</f>
        <v>962232622</v>
      </c>
    </row>
    <row r="134" spans="1:9" x14ac:dyDescent="0.4">
      <c r="A134" s="201" t="s">
        <v>100</v>
      </c>
      <c r="B134" s="201"/>
      <c r="C134" s="201"/>
      <c r="D134" s="201"/>
      <c r="E134" s="201"/>
      <c r="F134" s="201"/>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20" sqref="H20"/>
    </sheetView>
  </sheetViews>
  <sheetFormatPr defaultRowHeight="12.3" x14ac:dyDescent="0.4"/>
  <cols>
    <col min="1" max="7" width="9.1640625" style="102"/>
    <col min="8" max="8" width="12.44140625" style="101" customWidth="1"/>
    <col min="9" max="9" width="14.1640625" style="101" customWidth="1"/>
    <col min="10" max="10" width="13.44140625" style="101" customWidth="1"/>
    <col min="11" max="11" width="14.1640625" style="101" customWidth="1"/>
    <col min="12" max="263" width="9.1640625" style="102"/>
    <col min="264" max="264" width="9.83203125" style="102" bestFit="1" customWidth="1"/>
    <col min="265" max="265" width="11.71875" style="102" bestFit="1" customWidth="1"/>
    <col min="266" max="519" width="9.1640625" style="102"/>
    <col min="520" max="520" width="9.83203125" style="102" bestFit="1" customWidth="1"/>
    <col min="521" max="521" width="11.71875" style="102" bestFit="1" customWidth="1"/>
    <col min="522" max="775" width="9.1640625" style="102"/>
    <col min="776" max="776" width="9.83203125" style="102" bestFit="1" customWidth="1"/>
    <col min="777" max="777" width="11.71875" style="102" bestFit="1" customWidth="1"/>
    <col min="778" max="1031" width="9.1640625" style="102"/>
    <col min="1032" max="1032" width="9.83203125" style="102" bestFit="1" customWidth="1"/>
    <col min="1033" max="1033" width="11.71875" style="102" bestFit="1" customWidth="1"/>
    <col min="1034" max="1287" width="9.1640625" style="102"/>
    <col min="1288" max="1288" width="9.83203125" style="102" bestFit="1" customWidth="1"/>
    <col min="1289" max="1289" width="11.71875" style="102" bestFit="1" customWidth="1"/>
    <col min="1290" max="1543" width="9.1640625" style="102"/>
    <col min="1544" max="1544" width="9.83203125" style="102" bestFit="1" customWidth="1"/>
    <col min="1545" max="1545" width="11.71875" style="102" bestFit="1" customWidth="1"/>
    <col min="1546" max="1799" width="9.1640625" style="102"/>
    <col min="1800" max="1800" width="9.83203125" style="102" bestFit="1" customWidth="1"/>
    <col min="1801" max="1801" width="11.71875" style="102" bestFit="1" customWidth="1"/>
    <col min="1802" max="2055" width="9.1640625" style="102"/>
    <col min="2056" max="2056" width="9.83203125" style="102" bestFit="1" customWidth="1"/>
    <col min="2057" max="2057" width="11.71875" style="102" bestFit="1" customWidth="1"/>
    <col min="2058" max="2311" width="9.1640625" style="102"/>
    <col min="2312" max="2312" width="9.83203125" style="102" bestFit="1" customWidth="1"/>
    <col min="2313" max="2313" width="11.71875" style="102" bestFit="1" customWidth="1"/>
    <col min="2314" max="2567" width="9.1640625" style="102"/>
    <col min="2568" max="2568" width="9.83203125" style="102" bestFit="1" customWidth="1"/>
    <col min="2569" max="2569" width="11.71875" style="102" bestFit="1" customWidth="1"/>
    <col min="2570" max="2823" width="9.1640625" style="102"/>
    <col min="2824" max="2824" width="9.83203125" style="102" bestFit="1" customWidth="1"/>
    <col min="2825" max="2825" width="11.71875" style="102" bestFit="1" customWidth="1"/>
    <col min="2826" max="3079" width="9.1640625" style="102"/>
    <col min="3080" max="3080" width="9.83203125" style="102" bestFit="1" customWidth="1"/>
    <col min="3081" max="3081" width="11.71875" style="102" bestFit="1" customWidth="1"/>
    <col min="3082" max="3335" width="9.1640625" style="102"/>
    <col min="3336" max="3336" width="9.83203125" style="102" bestFit="1" customWidth="1"/>
    <col min="3337" max="3337" width="11.71875" style="102" bestFit="1" customWidth="1"/>
    <col min="3338" max="3591" width="9.1640625" style="102"/>
    <col min="3592" max="3592" width="9.83203125" style="102" bestFit="1" customWidth="1"/>
    <col min="3593" max="3593" width="11.71875" style="102" bestFit="1" customWidth="1"/>
    <col min="3594" max="3847" width="9.1640625" style="102"/>
    <col min="3848" max="3848" width="9.83203125" style="102" bestFit="1" customWidth="1"/>
    <col min="3849" max="3849" width="11.71875" style="102" bestFit="1" customWidth="1"/>
    <col min="3850" max="4103" width="9.1640625" style="102"/>
    <col min="4104" max="4104" width="9.83203125" style="102" bestFit="1" customWidth="1"/>
    <col min="4105" max="4105" width="11.71875" style="102" bestFit="1" customWidth="1"/>
    <col min="4106" max="4359" width="9.1640625" style="102"/>
    <col min="4360" max="4360" width="9.83203125" style="102" bestFit="1" customWidth="1"/>
    <col min="4361" max="4361" width="11.71875" style="102" bestFit="1" customWidth="1"/>
    <col min="4362" max="4615" width="9.1640625" style="102"/>
    <col min="4616" max="4616" width="9.83203125" style="102" bestFit="1" customWidth="1"/>
    <col min="4617" max="4617" width="11.71875" style="102" bestFit="1" customWidth="1"/>
    <col min="4618" max="4871" width="9.1640625" style="102"/>
    <col min="4872" max="4872" width="9.83203125" style="102" bestFit="1" customWidth="1"/>
    <col min="4873" max="4873" width="11.71875" style="102" bestFit="1" customWidth="1"/>
    <col min="4874" max="5127" width="9.1640625" style="102"/>
    <col min="5128" max="5128" width="9.83203125" style="102" bestFit="1" customWidth="1"/>
    <col min="5129" max="5129" width="11.71875" style="102" bestFit="1" customWidth="1"/>
    <col min="5130" max="5383" width="9.1640625" style="102"/>
    <col min="5384" max="5384" width="9.83203125" style="102" bestFit="1" customWidth="1"/>
    <col min="5385" max="5385" width="11.71875" style="102" bestFit="1" customWidth="1"/>
    <col min="5386" max="5639" width="9.1640625" style="102"/>
    <col min="5640" max="5640" width="9.83203125" style="102" bestFit="1" customWidth="1"/>
    <col min="5641" max="5641" width="11.71875" style="102" bestFit="1" customWidth="1"/>
    <col min="5642" max="5895" width="9.1640625" style="102"/>
    <col min="5896" max="5896" width="9.83203125" style="102" bestFit="1" customWidth="1"/>
    <col min="5897" max="5897" width="11.71875" style="102" bestFit="1" customWidth="1"/>
    <col min="5898" max="6151" width="9.1640625" style="102"/>
    <col min="6152" max="6152" width="9.83203125" style="102" bestFit="1" customWidth="1"/>
    <col min="6153" max="6153" width="11.71875" style="102" bestFit="1" customWidth="1"/>
    <col min="6154" max="6407" width="9.1640625" style="102"/>
    <col min="6408" max="6408" width="9.83203125" style="102" bestFit="1" customWidth="1"/>
    <col min="6409" max="6409" width="11.71875" style="102" bestFit="1" customWidth="1"/>
    <col min="6410" max="6663" width="9.1640625" style="102"/>
    <col min="6664" max="6664" width="9.83203125" style="102" bestFit="1" customWidth="1"/>
    <col min="6665" max="6665" width="11.71875" style="102" bestFit="1" customWidth="1"/>
    <col min="6666" max="6919" width="9.1640625" style="102"/>
    <col min="6920" max="6920" width="9.83203125" style="102" bestFit="1" customWidth="1"/>
    <col min="6921" max="6921" width="11.71875" style="102" bestFit="1" customWidth="1"/>
    <col min="6922" max="7175" width="9.1640625" style="102"/>
    <col min="7176" max="7176" width="9.83203125" style="102" bestFit="1" customWidth="1"/>
    <col min="7177" max="7177" width="11.71875" style="102" bestFit="1" customWidth="1"/>
    <col min="7178" max="7431" width="9.1640625" style="102"/>
    <col min="7432" max="7432" width="9.83203125" style="102" bestFit="1" customWidth="1"/>
    <col min="7433" max="7433" width="11.71875" style="102" bestFit="1" customWidth="1"/>
    <col min="7434" max="7687" width="9.1640625" style="102"/>
    <col min="7688" max="7688" width="9.83203125" style="102" bestFit="1" customWidth="1"/>
    <col min="7689" max="7689" width="11.71875" style="102" bestFit="1" customWidth="1"/>
    <col min="7690" max="7943" width="9.1640625" style="102"/>
    <col min="7944" max="7944" width="9.83203125" style="102" bestFit="1" customWidth="1"/>
    <col min="7945" max="7945" width="11.71875" style="102" bestFit="1" customWidth="1"/>
    <col min="7946" max="8199" width="9.1640625" style="102"/>
    <col min="8200" max="8200" width="9.83203125" style="102" bestFit="1" customWidth="1"/>
    <col min="8201" max="8201" width="11.71875" style="102" bestFit="1" customWidth="1"/>
    <col min="8202" max="8455" width="9.1640625" style="102"/>
    <col min="8456" max="8456" width="9.83203125" style="102" bestFit="1" customWidth="1"/>
    <col min="8457" max="8457" width="11.71875" style="102" bestFit="1" customWidth="1"/>
    <col min="8458" max="8711" width="9.1640625" style="102"/>
    <col min="8712" max="8712" width="9.83203125" style="102" bestFit="1" customWidth="1"/>
    <col min="8713" max="8713" width="11.71875" style="102" bestFit="1" customWidth="1"/>
    <col min="8714" max="8967" width="9.1640625" style="102"/>
    <col min="8968" max="8968" width="9.83203125" style="102" bestFit="1" customWidth="1"/>
    <col min="8969" max="8969" width="11.71875" style="102" bestFit="1" customWidth="1"/>
    <col min="8970" max="9223" width="9.1640625" style="102"/>
    <col min="9224" max="9224" width="9.83203125" style="102" bestFit="1" customWidth="1"/>
    <col min="9225" max="9225" width="11.71875" style="102" bestFit="1" customWidth="1"/>
    <col min="9226" max="9479" width="9.1640625" style="102"/>
    <col min="9480" max="9480" width="9.83203125" style="102" bestFit="1" customWidth="1"/>
    <col min="9481" max="9481" width="11.71875" style="102" bestFit="1" customWidth="1"/>
    <col min="9482" max="9735" width="9.1640625" style="102"/>
    <col min="9736" max="9736" width="9.83203125" style="102" bestFit="1" customWidth="1"/>
    <col min="9737" max="9737" width="11.71875" style="102" bestFit="1" customWidth="1"/>
    <col min="9738" max="9991" width="9.1640625" style="102"/>
    <col min="9992" max="9992" width="9.83203125" style="102" bestFit="1" customWidth="1"/>
    <col min="9993" max="9993" width="11.71875" style="102" bestFit="1" customWidth="1"/>
    <col min="9994" max="10247" width="9.1640625" style="102"/>
    <col min="10248" max="10248" width="9.83203125" style="102" bestFit="1" customWidth="1"/>
    <col min="10249" max="10249" width="11.71875" style="102" bestFit="1" customWidth="1"/>
    <col min="10250" max="10503" width="9.1640625" style="102"/>
    <col min="10504" max="10504" width="9.83203125" style="102" bestFit="1" customWidth="1"/>
    <col min="10505" max="10505" width="11.71875" style="102" bestFit="1" customWidth="1"/>
    <col min="10506" max="10759" width="9.1640625" style="102"/>
    <col min="10760" max="10760" width="9.83203125" style="102" bestFit="1" customWidth="1"/>
    <col min="10761" max="10761" width="11.71875" style="102" bestFit="1" customWidth="1"/>
    <col min="10762" max="11015" width="9.1640625" style="102"/>
    <col min="11016" max="11016" width="9.83203125" style="102" bestFit="1" customWidth="1"/>
    <col min="11017" max="11017" width="11.71875" style="102" bestFit="1" customWidth="1"/>
    <col min="11018" max="11271" width="9.1640625" style="102"/>
    <col min="11272" max="11272" width="9.83203125" style="102" bestFit="1" customWidth="1"/>
    <col min="11273" max="11273" width="11.71875" style="102" bestFit="1" customWidth="1"/>
    <col min="11274" max="11527" width="9.1640625" style="102"/>
    <col min="11528" max="11528" width="9.83203125" style="102" bestFit="1" customWidth="1"/>
    <col min="11529" max="11529" width="11.71875" style="102" bestFit="1" customWidth="1"/>
    <col min="11530" max="11783" width="9.1640625" style="102"/>
    <col min="11784" max="11784" width="9.83203125" style="102" bestFit="1" customWidth="1"/>
    <col min="11785" max="11785" width="11.71875" style="102" bestFit="1" customWidth="1"/>
    <col min="11786" max="12039" width="9.1640625" style="102"/>
    <col min="12040" max="12040" width="9.83203125" style="102" bestFit="1" customWidth="1"/>
    <col min="12041" max="12041" width="11.71875" style="102" bestFit="1" customWidth="1"/>
    <col min="12042" max="12295" width="9.1640625" style="102"/>
    <col min="12296" max="12296" width="9.83203125" style="102" bestFit="1" customWidth="1"/>
    <col min="12297" max="12297" width="11.71875" style="102" bestFit="1" customWidth="1"/>
    <col min="12298" max="12551" width="9.1640625" style="102"/>
    <col min="12552" max="12552" width="9.83203125" style="102" bestFit="1" customWidth="1"/>
    <col min="12553" max="12553" width="11.71875" style="102" bestFit="1" customWidth="1"/>
    <col min="12554" max="12807" width="9.1640625" style="102"/>
    <col min="12808" max="12808" width="9.83203125" style="102" bestFit="1" customWidth="1"/>
    <col min="12809" max="12809" width="11.71875" style="102" bestFit="1" customWidth="1"/>
    <col min="12810" max="13063" width="9.1640625" style="102"/>
    <col min="13064" max="13064" width="9.83203125" style="102" bestFit="1" customWidth="1"/>
    <col min="13065" max="13065" width="11.71875" style="102" bestFit="1" customWidth="1"/>
    <col min="13066" max="13319" width="9.1640625" style="102"/>
    <col min="13320" max="13320" width="9.83203125" style="102" bestFit="1" customWidth="1"/>
    <col min="13321" max="13321" width="11.71875" style="102" bestFit="1" customWidth="1"/>
    <col min="13322" max="13575" width="9.1640625" style="102"/>
    <col min="13576" max="13576" width="9.83203125" style="102" bestFit="1" customWidth="1"/>
    <col min="13577" max="13577" width="11.71875" style="102" bestFit="1" customWidth="1"/>
    <col min="13578" max="13831" width="9.1640625" style="102"/>
    <col min="13832" max="13832" width="9.83203125" style="102" bestFit="1" customWidth="1"/>
    <col min="13833" max="13833" width="11.71875" style="102" bestFit="1" customWidth="1"/>
    <col min="13834" max="14087" width="9.1640625" style="102"/>
    <col min="14088" max="14088" width="9.83203125" style="102" bestFit="1" customWidth="1"/>
    <col min="14089" max="14089" width="11.71875" style="102" bestFit="1" customWidth="1"/>
    <col min="14090" max="14343" width="9.1640625" style="102"/>
    <col min="14344" max="14344" width="9.83203125" style="102" bestFit="1" customWidth="1"/>
    <col min="14345" max="14345" width="11.71875" style="102" bestFit="1" customWidth="1"/>
    <col min="14346" max="14599" width="9.1640625" style="102"/>
    <col min="14600" max="14600" width="9.83203125" style="102" bestFit="1" customWidth="1"/>
    <col min="14601" max="14601" width="11.71875" style="102" bestFit="1" customWidth="1"/>
    <col min="14602" max="14855" width="9.1640625" style="102"/>
    <col min="14856" max="14856" width="9.83203125" style="102" bestFit="1" customWidth="1"/>
    <col min="14857" max="14857" width="11.71875" style="102" bestFit="1" customWidth="1"/>
    <col min="14858" max="15111" width="9.1640625" style="102"/>
    <col min="15112" max="15112" width="9.83203125" style="102" bestFit="1" customWidth="1"/>
    <col min="15113" max="15113" width="11.71875" style="102" bestFit="1" customWidth="1"/>
    <col min="15114" max="15367" width="9.1640625" style="102"/>
    <col min="15368" max="15368" width="9.83203125" style="102" bestFit="1" customWidth="1"/>
    <col min="15369" max="15369" width="11.71875" style="102" bestFit="1" customWidth="1"/>
    <col min="15370" max="15623" width="9.1640625" style="102"/>
    <col min="15624" max="15624" width="9.83203125" style="102" bestFit="1" customWidth="1"/>
    <col min="15625" max="15625" width="11.71875" style="102" bestFit="1" customWidth="1"/>
    <col min="15626" max="15879" width="9.1640625" style="102"/>
    <col min="15880" max="15880" width="9.83203125" style="102" bestFit="1" customWidth="1"/>
    <col min="15881" max="15881" width="11.71875" style="102" bestFit="1" customWidth="1"/>
    <col min="15882" max="16135" width="9.1640625" style="102"/>
    <col min="16136" max="16136" width="9.83203125" style="102" bestFit="1" customWidth="1"/>
    <col min="16137" max="16137" width="11.71875" style="102" bestFit="1" customWidth="1"/>
    <col min="16138" max="16384" width="9.1640625" style="102"/>
  </cols>
  <sheetData>
    <row r="1" spans="1:11" x14ac:dyDescent="0.4">
      <c r="A1" s="238" t="s">
        <v>102</v>
      </c>
      <c r="B1" s="239"/>
      <c r="C1" s="239"/>
      <c r="D1" s="239"/>
      <c r="E1" s="239"/>
      <c r="F1" s="239"/>
      <c r="G1" s="239"/>
      <c r="H1" s="239"/>
      <c r="I1" s="239"/>
    </row>
    <row r="2" spans="1:11" x14ac:dyDescent="0.4">
      <c r="A2" s="240" t="s">
        <v>448</v>
      </c>
      <c r="B2" s="241"/>
      <c r="C2" s="241"/>
      <c r="D2" s="241"/>
      <c r="E2" s="241"/>
      <c r="F2" s="241"/>
      <c r="G2" s="241"/>
      <c r="H2" s="241"/>
      <c r="I2" s="241"/>
    </row>
    <row r="3" spans="1:11" x14ac:dyDescent="0.4">
      <c r="A3" s="242" t="s">
        <v>282</v>
      </c>
      <c r="B3" s="243"/>
      <c r="C3" s="243"/>
      <c r="D3" s="243"/>
      <c r="E3" s="243"/>
      <c r="F3" s="243"/>
      <c r="G3" s="243"/>
      <c r="H3" s="243"/>
      <c r="I3" s="243"/>
      <c r="J3" s="244"/>
      <c r="K3" s="244"/>
    </row>
    <row r="4" spans="1:11" x14ac:dyDescent="0.4">
      <c r="A4" s="245" t="s">
        <v>515</v>
      </c>
      <c r="B4" s="246"/>
      <c r="C4" s="246"/>
      <c r="D4" s="246"/>
      <c r="E4" s="246"/>
      <c r="F4" s="246"/>
      <c r="G4" s="246"/>
      <c r="H4" s="246"/>
      <c r="I4" s="246"/>
      <c r="J4" s="247"/>
      <c r="K4" s="247"/>
    </row>
    <row r="5" spans="1:11" ht="22.15" customHeight="1" x14ac:dyDescent="0.4">
      <c r="A5" s="248" t="s">
        <v>2</v>
      </c>
      <c r="B5" s="249"/>
      <c r="C5" s="249"/>
      <c r="D5" s="249"/>
      <c r="E5" s="249"/>
      <c r="F5" s="249"/>
      <c r="G5" s="248" t="s">
        <v>103</v>
      </c>
      <c r="H5" s="250" t="s">
        <v>302</v>
      </c>
      <c r="I5" s="251"/>
      <c r="J5" s="250" t="s">
        <v>279</v>
      </c>
      <c r="K5" s="251"/>
    </row>
    <row r="6" spans="1:11" x14ac:dyDescent="0.4">
      <c r="A6" s="249"/>
      <c r="B6" s="249"/>
      <c r="C6" s="249"/>
      <c r="D6" s="249"/>
      <c r="E6" s="249"/>
      <c r="F6" s="249"/>
      <c r="G6" s="249"/>
      <c r="H6" s="103" t="s">
        <v>295</v>
      </c>
      <c r="I6" s="103" t="s">
        <v>296</v>
      </c>
      <c r="J6" s="103" t="s">
        <v>295</v>
      </c>
      <c r="K6" s="103" t="s">
        <v>296</v>
      </c>
    </row>
    <row r="7" spans="1:11" x14ac:dyDescent="0.4">
      <c r="A7" s="236">
        <v>1</v>
      </c>
      <c r="B7" s="237"/>
      <c r="C7" s="237"/>
      <c r="D7" s="237"/>
      <c r="E7" s="237"/>
      <c r="F7" s="237"/>
      <c r="G7" s="104">
        <v>2</v>
      </c>
      <c r="H7" s="103">
        <v>3</v>
      </c>
      <c r="I7" s="103">
        <v>4</v>
      </c>
      <c r="J7" s="103">
        <v>5</v>
      </c>
      <c r="K7" s="103">
        <v>6</v>
      </c>
    </row>
    <row r="8" spans="1:11" ht="12.75" customHeight="1" x14ac:dyDescent="0.4">
      <c r="A8" s="232" t="s">
        <v>358</v>
      </c>
      <c r="B8" s="232"/>
      <c r="C8" s="232"/>
      <c r="D8" s="232"/>
      <c r="E8" s="232"/>
      <c r="F8" s="232"/>
      <c r="G8" s="14">
        <v>1</v>
      </c>
      <c r="H8" s="105">
        <f>SUM(H9:H13)</f>
        <v>155168304</v>
      </c>
      <c r="I8" s="105">
        <f>SUM(I9:I13)</f>
        <v>155168304</v>
      </c>
      <c r="J8" s="105">
        <f>SUM(J9:J13)</f>
        <v>192056895</v>
      </c>
      <c r="K8" s="105">
        <f>SUM(K9:K13)</f>
        <v>192056895</v>
      </c>
    </row>
    <row r="9" spans="1:11" ht="12.75" customHeight="1" x14ac:dyDescent="0.4">
      <c r="A9" s="200" t="s">
        <v>115</v>
      </c>
      <c r="B9" s="200"/>
      <c r="C9" s="200"/>
      <c r="D9" s="200"/>
      <c r="E9" s="200"/>
      <c r="F9" s="200"/>
      <c r="G9" s="13">
        <v>2</v>
      </c>
      <c r="H9" s="106">
        <v>0</v>
      </c>
      <c r="I9" s="106">
        <v>0</v>
      </c>
      <c r="J9" s="106">
        <v>0</v>
      </c>
      <c r="K9" s="106">
        <v>0</v>
      </c>
    </row>
    <row r="10" spans="1:11" ht="12.75" customHeight="1" x14ac:dyDescent="0.4">
      <c r="A10" s="200" t="s">
        <v>116</v>
      </c>
      <c r="B10" s="200"/>
      <c r="C10" s="200"/>
      <c r="D10" s="200"/>
      <c r="E10" s="200"/>
      <c r="F10" s="200"/>
      <c r="G10" s="13">
        <v>3</v>
      </c>
      <c r="H10" s="106">
        <v>153439134</v>
      </c>
      <c r="I10" s="106">
        <v>153439134</v>
      </c>
      <c r="J10" s="106">
        <v>191263143</v>
      </c>
      <c r="K10" s="106">
        <v>191263143</v>
      </c>
    </row>
    <row r="11" spans="1:11" ht="12.75" customHeight="1" x14ac:dyDescent="0.4">
      <c r="A11" s="200" t="s">
        <v>117</v>
      </c>
      <c r="B11" s="200"/>
      <c r="C11" s="200"/>
      <c r="D11" s="200"/>
      <c r="E11" s="200"/>
      <c r="F11" s="200"/>
      <c r="G11" s="13">
        <v>4</v>
      </c>
      <c r="H11" s="106">
        <v>1390</v>
      </c>
      <c r="I11" s="106">
        <v>1390</v>
      </c>
      <c r="J11" s="106">
        <v>0</v>
      </c>
      <c r="K11" s="106">
        <v>0</v>
      </c>
    </row>
    <row r="12" spans="1:11" ht="12.75" customHeight="1" x14ac:dyDescent="0.4">
      <c r="A12" s="200" t="s">
        <v>118</v>
      </c>
      <c r="B12" s="200"/>
      <c r="C12" s="200"/>
      <c r="D12" s="200"/>
      <c r="E12" s="200"/>
      <c r="F12" s="200"/>
      <c r="G12" s="13">
        <v>5</v>
      </c>
      <c r="H12" s="106">
        <v>0</v>
      </c>
      <c r="I12" s="106">
        <v>0</v>
      </c>
      <c r="J12" s="106">
        <v>0</v>
      </c>
      <c r="K12" s="106">
        <v>0</v>
      </c>
    </row>
    <row r="13" spans="1:11" ht="12.75" customHeight="1" x14ac:dyDescent="0.4">
      <c r="A13" s="200" t="s">
        <v>119</v>
      </c>
      <c r="B13" s="200"/>
      <c r="C13" s="200"/>
      <c r="D13" s="200"/>
      <c r="E13" s="200"/>
      <c r="F13" s="200"/>
      <c r="G13" s="13">
        <v>6</v>
      </c>
      <c r="H13" s="106">
        <v>1727780</v>
      </c>
      <c r="I13" s="106">
        <v>1727780</v>
      </c>
      <c r="J13" s="106">
        <v>793752</v>
      </c>
      <c r="K13" s="106">
        <v>793752</v>
      </c>
    </row>
    <row r="14" spans="1:11" ht="12.75" customHeight="1" x14ac:dyDescent="0.4">
      <c r="A14" s="232" t="s">
        <v>359</v>
      </c>
      <c r="B14" s="232"/>
      <c r="C14" s="232"/>
      <c r="D14" s="232"/>
      <c r="E14" s="232"/>
      <c r="F14" s="232"/>
      <c r="G14" s="14">
        <v>7</v>
      </c>
      <c r="H14" s="105">
        <f>H15+H16+H20+H24+H25+H26+H29+H36</f>
        <v>145374561</v>
      </c>
      <c r="I14" s="105">
        <f>I15+I16+I20+I24+I25+I26+I29+I36</f>
        <v>145374561</v>
      </c>
      <c r="J14" s="105">
        <f>J15+J16+J20+J24+J25+J26+J29+J36</f>
        <v>172049782</v>
      </c>
      <c r="K14" s="105">
        <f>K15+K16+K20+K24+K25+K26+K29+K36</f>
        <v>172049782</v>
      </c>
    </row>
    <row r="15" spans="1:11" ht="12.75" customHeight="1" x14ac:dyDescent="0.4">
      <c r="A15" s="200" t="s">
        <v>104</v>
      </c>
      <c r="B15" s="200"/>
      <c r="C15" s="200"/>
      <c r="D15" s="200"/>
      <c r="E15" s="200"/>
      <c r="F15" s="200"/>
      <c r="G15" s="13">
        <v>8</v>
      </c>
      <c r="H15" s="129">
        <v>0</v>
      </c>
      <c r="I15" s="129">
        <v>0</v>
      </c>
      <c r="J15" s="106">
        <v>0</v>
      </c>
      <c r="K15" s="106">
        <v>0</v>
      </c>
    </row>
    <row r="16" spans="1:11" ht="12.75" customHeight="1" x14ac:dyDescent="0.4">
      <c r="A16" s="204" t="s">
        <v>439</v>
      </c>
      <c r="B16" s="204"/>
      <c r="C16" s="204"/>
      <c r="D16" s="204"/>
      <c r="E16" s="204"/>
      <c r="F16" s="204"/>
      <c r="G16" s="14">
        <v>9</v>
      </c>
      <c r="H16" s="105">
        <f>SUM(H17:H19)</f>
        <v>9064552</v>
      </c>
      <c r="I16" s="105">
        <f>SUM(I17:I19)</f>
        <v>9064552</v>
      </c>
      <c r="J16" s="105">
        <f>SUM(J17:J19)</f>
        <v>24926379</v>
      </c>
      <c r="K16" s="105">
        <f>SUM(K17:K19)</f>
        <v>24926379</v>
      </c>
    </row>
    <row r="17" spans="1:11" ht="12.75" customHeight="1" x14ac:dyDescent="0.4">
      <c r="A17" s="235" t="s">
        <v>120</v>
      </c>
      <c r="B17" s="235"/>
      <c r="C17" s="235"/>
      <c r="D17" s="235"/>
      <c r="E17" s="235"/>
      <c r="F17" s="235"/>
      <c r="G17" s="13">
        <v>10</v>
      </c>
      <c r="H17" s="106">
        <v>487408</v>
      </c>
      <c r="I17" s="106">
        <v>487408</v>
      </c>
      <c r="J17" s="106">
        <v>578308</v>
      </c>
      <c r="K17" s="106">
        <v>578308</v>
      </c>
    </row>
    <row r="18" spans="1:11" ht="12.75" customHeight="1" x14ac:dyDescent="0.4">
      <c r="A18" s="235" t="s">
        <v>121</v>
      </c>
      <c r="B18" s="235"/>
      <c r="C18" s="235"/>
      <c r="D18" s="235"/>
      <c r="E18" s="235"/>
      <c r="F18" s="235"/>
      <c r="G18" s="13">
        <v>11</v>
      </c>
      <c r="H18" s="106">
        <v>0</v>
      </c>
      <c r="I18" s="106">
        <v>0</v>
      </c>
      <c r="J18" s="106">
        <v>3536850</v>
      </c>
      <c r="K18" s="106">
        <v>3536850</v>
      </c>
    </row>
    <row r="19" spans="1:11" ht="12.75" customHeight="1" x14ac:dyDescent="0.4">
      <c r="A19" s="235" t="s">
        <v>122</v>
      </c>
      <c r="B19" s="235"/>
      <c r="C19" s="235"/>
      <c r="D19" s="235"/>
      <c r="E19" s="235"/>
      <c r="F19" s="235"/>
      <c r="G19" s="13">
        <v>12</v>
      </c>
      <c r="H19" s="106">
        <v>8577144</v>
      </c>
      <c r="I19" s="106">
        <v>8577144</v>
      </c>
      <c r="J19" s="106">
        <v>20811221</v>
      </c>
      <c r="K19" s="106">
        <v>20811221</v>
      </c>
    </row>
    <row r="20" spans="1:11" ht="12.75" customHeight="1" x14ac:dyDescent="0.4">
      <c r="A20" s="204" t="s">
        <v>440</v>
      </c>
      <c r="B20" s="204"/>
      <c r="C20" s="204"/>
      <c r="D20" s="204"/>
      <c r="E20" s="204"/>
      <c r="F20" s="204"/>
      <c r="G20" s="14">
        <v>13</v>
      </c>
      <c r="H20" s="105">
        <f>SUM(H21:H23)</f>
        <v>104793216</v>
      </c>
      <c r="I20" s="105">
        <f>SUM(I21:I23)</f>
        <v>104793216</v>
      </c>
      <c r="J20" s="105">
        <f>SUM(J21:J23)</f>
        <v>123009288</v>
      </c>
      <c r="K20" s="105">
        <f>SUM(K21:K23)</f>
        <v>123009288</v>
      </c>
    </row>
    <row r="21" spans="1:11" ht="12.75" customHeight="1" x14ac:dyDescent="0.4">
      <c r="A21" s="235" t="s">
        <v>105</v>
      </c>
      <c r="B21" s="235"/>
      <c r="C21" s="235"/>
      <c r="D21" s="235"/>
      <c r="E21" s="235"/>
      <c r="F21" s="235"/>
      <c r="G21" s="13">
        <v>14</v>
      </c>
      <c r="H21" s="106">
        <v>67405978</v>
      </c>
      <c r="I21" s="106">
        <v>67405978</v>
      </c>
      <c r="J21" s="106">
        <v>83926086</v>
      </c>
      <c r="K21" s="106">
        <v>83926086</v>
      </c>
    </row>
    <row r="22" spans="1:11" ht="12.75" customHeight="1" x14ac:dyDescent="0.4">
      <c r="A22" s="235" t="s">
        <v>106</v>
      </c>
      <c r="B22" s="235"/>
      <c r="C22" s="235"/>
      <c r="D22" s="235"/>
      <c r="E22" s="235"/>
      <c r="F22" s="235"/>
      <c r="G22" s="13">
        <v>15</v>
      </c>
      <c r="H22" s="106">
        <v>22467608</v>
      </c>
      <c r="I22" s="106">
        <v>22467608</v>
      </c>
      <c r="J22" s="106">
        <v>26028232</v>
      </c>
      <c r="K22" s="106">
        <v>26028232</v>
      </c>
    </row>
    <row r="23" spans="1:11" ht="12.75" customHeight="1" x14ac:dyDescent="0.4">
      <c r="A23" s="235" t="s">
        <v>107</v>
      </c>
      <c r="B23" s="235"/>
      <c r="C23" s="235"/>
      <c r="D23" s="235"/>
      <c r="E23" s="235"/>
      <c r="F23" s="235"/>
      <c r="G23" s="13">
        <v>16</v>
      </c>
      <c r="H23" s="106">
        <v>14919630</v>
      </c>
      <c r="I23" s="106">
        <v>14919630</v>
      </c>
      <c r="J23" s="106">
        <v>13054970</v>
      </c>
      <c r="K23" s="106">
        <v>13054970</v>
      </c>
    </row>
    <row r="24" spans="1:11" ht="12.75" customHeight="1" x14ac:dyDescent="0.4">
      <c r="A24" s="200" t="s">
        <v>108</v>
      </c>
      <c r="B24" s="200"/>
      <c r="C24" s="200"/>
      <c r="D24" s="200"/>
      <c r="E24" s="200"/>
      <c r="F24" s="200"/>
      <c r="G24" s="13">
        <v>17</v>
      </c>
      <c r="H24" s="106">
        <v>10908084</v>
      </c>
      <c r="I24" s="106">
        <v>10908084</v>
      </c>
      <c r="J24" s="106">
        <v>14355226</v>
      </c>
      <c r="K24" s="106">
        <v>14355226</v>
      </c>
    </row>
    <row r="25" spans="1:11" ht="12.75" customHeight="1" x14ac:dyDescent="0.4">
      <c r="A25" s="200" t="s">
        <v>109</v>
      </c>
      <c r="B25" s="200"/>
      <c r="C25" s="200"/>
      <c r="D25" s="200"/>
      <c r="E25" s="200"/>
      <c r="F25" s="200"/>
      <c r="G25" s="13">
        <v>18</v>
      </c>
      <c r="H25" s="106">
        <v>18687278</v>
      </c>
      <c r="I25" s="106">
        <v>18687278</v>
      </c>
      <c r="J25" s="106">
        <v>7232048</v>
      </c>
      <c r="K25" s="106">
        <v>7232048</v>
      </c>
    </row>
    <row r="26" spans="1:11" ht="12.75" customHeight="1" x14ac:dyDescent="0.4">
      <c r="A26" s="204" t="s">
        <v>441</v>
      </c>
      <c r="B26" s="204"/>
      <c r="C26" s="204"/>
      <c r="D26" s="204"/>
      <c r="E26" s="204"/>
      <c r="F26" s="204"/>
      <c r="G26" s="14">
        <v>19</v>
      </c>
      <c r="H26" s="105">
        <f>H27+H28</f>
        <v>0</v>
      </c>
      <c r="I26" s="105">
        <f>I27+I28</f>
        <v>0</v>
      </c>
      <c r="J26" s="105">
        <f>J27+J28</f>
        <v>0</v>
      </c>
      <c r="K26" s="105">
        <f>K27+K28</f>
        <v>0</v>
      </c>
    </row>
    <row r="27" spans="1:11" ht="12.75" customHeight="1" x14ac:dyDescent="0.4">
      <c r="A27" s="235" t="s">
        <v>123</v>
      </c>
      <c r="B27" s="235"/>
      <c r="C27" s="235"/>
      <c r="D27" s="235"/>
      <c r="E27" s="235"/>
      <c r="F27" s="235"/>
      <c r="G27" s="13">
        <v>20</v>
      </c>
      <c r="H27" s="106">
        <v>0</v>
      </c>
      <c r="I27" s="106">
        <v>0</v>
      </c>
      <c r="J27" s="106">
        <v>0</v>
      </c>
      <c r="K27" s="106">
        <v>0</v>
      </c>
    </row>
    <row r="28" spans="1:11" ht="12.75" customHeight="1" x14ac:dyDescent="0.4">
      <c r="A28" s="235" t="s">
        <v>124</v>
      </c>
      <c r="B28" s="235"/>
      <c r="C28" s="235"/>
      <c r="D28" s="235"/>
      <c r="E28" s="235"/>
      <c r="F28" s="235"/>
      <c r="G28" s="13">
        <v>21</v>
      </c>
      <c r="H28" s="106">
        <v>0</v>
      </c>
      <c r="I28" s="106">
        <v>0</v>
      </c>
      <c r="J28" s="106">
        <v>0</v>
      </c>
      <c r="K28" s="106">
        <v>0</v>
      </c>
    </row>
    <row r="29" spans="1:11" ht="12.75" customHeight="1" x14ac:dyDescent="0.4">
      <c r="A29" s="204" t="s">
        <v>442</v>
      </c>
      <c r="B29" s="204"/>
      <c r="C29" s="204"/>
      <c r="D29" s="204"/>
      <c r="E29" s="204"/>
      <c r="F29" s="204"/>
      <c r="G29" s="14">
        <v>22</v>
      </c>
      <c r="H29" s="105">
        <f>SUM(H30:H35)</f>
        <v>0</v>
      </c>
      <c r="I29" s="105">
        <f>SUM(I30:I35)</f>
        <v>0</v>
      </c>
      <c r="J29" s="105">
        <f>SUM(J30:J35)</f>
        <v>640535</v>
      </c>
      <c r="K29" s="105">
        <f>SUM(K30:K35)</f>
        <v>640535</v>
      </c>
    </row>
    <row r="30" spans="1:11" ht="12.75" customHeight="1" x14ac:dyDescent="0.4">
      <c r="A30" s="235" t="s">
        <v>125</v>
      </c>
      <c r="B30" s="235"/>
      <c r="C30" s="235"/>
      <c r="D30" s="235"/>
      <c r="E30" s="235"/>
      <c r="F30" s="235"/>
      <c r="G30" s="13">
        <v>23</v>
      </c>
      <c r="H30" s="129">
        <v>0</v>
      </c>
      <c r="I30" s="129">
        <v>0</v>
      </c>
      <c r="J30" s="106">
        <v>686690</v>
      </c>
      <c r="K30" s="106">
        <v>686690</v>
      </c>
    </row>
    <row r="31" spans="1:11" ht="12.75" customHeight="1" x14ac:dyDescent="0.4">
      <c r="A31" s="235" t="s">
        <v>126</v>
      </c>
      <c r="B31" s="235"/>
      <c r="C31" s="235"/>
      <c r="D31" s="235"/>
      <c r="E31" s="235"/>
      <c r="F31" s="235"/>
      <c r="G31" s="13">
        <v>24</v>
      </c>
      <c r="H31" s="129">
        <v>0</v>
      </c>
      <c r="I31" s="129">
        <v>0</v>
      </c>
      <c r="J31" s="106">
        <v>0</v>
      </c>
      <c r="K31" s="106">
        <v>0</v>
      </c>
    </row>
    <row r="32" spans="1:11" ht="12.75" customHeight="1" x14ac:dyDescent="0.4">
      <c r="A32" s="235" t="s">
        <v>127</v>
      </c>
      <c r="B32" s="235"/>
      <c r="C32" s="235"/>
      <c r="D32" s="235"/>
      <c r="E32" s="235"/>
      <c r="F32" s="235"/>
      <c r="G32" s="13">
        <v>25</v>
      </c>
      <c r="H32" s="129">
        <v>0</v>
      </c>
      <c r="I32" s="129">
        <v>0</v>
      </c>
      <c r="J32" s="106">
        <v>-46155</v>
      </c>
      <c r="K32" s="106">
        <v>-46155</v>
      </c>
    </row>
    <row r="33" spans="1:11" ht="12.75" customHeight="1" x14ac:dyDescent="0.4">
      <c r="A33" s="235" t="s">
        <v>128</v>
      </c>
      <c r="B33" s="235"/>
      <c r="C33" s="235"/>
      <c r="D33" s="235"/>
      <c r="E33" s="235"/>
      <c r="F33" s="235"/>
      <c r="G33" s="13">
        <v>26</v>
      </c>
      <c r="H33" s="129">
        <v>0</v>
      </c>
      <c r="I33" s="129">
        <v>0</v>
      </c>
      <c r="J33" s="106">
        <v>0</v>
      </c>
      <c r="K33" s="106">
        <v>0</v>
      </c>
    </row>
    <row r="34" spans="1:11" ht="12.75" customHeight="1" x14ac:dyDescent="0.4">
      <c r="A34" s="235" t="s">
        <v>129</v>
      </c>
      <c r="B34" s="235"/>
      <c r="C34" s="235"/>
      <c r="D34" s="235"/>
      <c r="E34" s="235"/>
      <c r="F34" s="235"/>
      <c r="G34" s="13">
        <v>27</v>
      </c>
      <c r="H34" s="129">
        <v>0</v>
      </c>
      <c r="I34" s="129">
        <v>0</v>
      </c>
      <c r="J34" s="106">
        <v>0</v>
      </c>
      <c r="K34" s="106">
        <v>0</v>
      </c>
    </row>
    <row r="35" spans="1:11" ht="12.75" customHeight="1" x14ac:dyDescent="0.4">
      <c r="A35" s="235" t="s">
        <v>130</v>
      </c>
      <c r="B35" s="235"/>
      <c r="C35" s="235"/>
      <c r="D35" s="235"/>
      <c r="E35" s="235"/>
      <c r="F35" s="235"/>
      <c r="G35" s="13">
        <v>28</v>
      </c>
      <c r="H35" s="129">
        <v>0</v>
      </c>
      <c r="I35" s="129">
        <v>0</v>
      </c>
      <c r="J35" s="106">
        <v>0</v>
      </c>
      <c r="K35" s="106">
        <v>0</v>
      </c>
    </row>
    <row r="36" spans="1:11" ht="12.75" customHeight="1" x14ac:dyDescent="0.4">
      <c r="A36" s="200" t="s">
        <v>110</v>
      </c>
      <c r="B36" s="200"/>
      <c r="C36" s="200"/>
      <c r="D36" s="200"/>
      <c r="E36" s="200"/>
      <c r="F36" s="200"/>
      <c r="G36" s="13">
        <v>29</v>
      </c>
      <c r="H36" s="129">
        <v>1921431</v>
      </c>
      <c r="I36" s="129">
        <v>1921431</v>
      </c>
      <c r="J36" s="106">
        <v>1886306</v>
      </c>
      <c r="K36" s="106">
        <v>1886306</v>
      </c>
    </row>
    <row r="37" spans="1:11" ht="12.75" customHeight="1" x14ac:dyDescent="0.4">
      <c r="A37" s="232" t="s">
        <v>360</v>
      </c>
      <c r="B37" s="232"/>
      <c r="C37" s="232"/>
      <c r="D37" s="232"/>
      <c r="E37" s="232"/>
      <c r="F37" s="232"/>
      <c r="G37" s="14">
        <v>30</v>
      </c>
      <c r="H37" s="105">
        <f>SUM(H38:H47)</f>
        <v>459758</v>
      </c>
      <c r="I37" s="105">
        <f>SUM(I38:I47)</f>
        <v>459758</v>
      </c>
      <c r="J37" s="105">
        <f>SUM(J38:J47)</f>
        <v>4880196</v>
      </c>
      <c r="K37" s="105">
        <f>SUM(K38:K47)</f>
        <v>4880196</v>
      </c>
    </row>
    <row r="38" spans="1:11" ht="12.75" customHeight="1" x14ac:dyDescent="0.4">
      <c r="A38" s="200" t="s">
        <v>131</v>
      </c>
      <c r="B38" s="200"/>
      <c r="C38" s="200"/>
      <c r="D38" s="200"/>
      <c r="E38" s="200"/>
      <c r="F38" s="200"/>
      <c r="G38" s="13">
        <v>31</v>
      </c>
      <c r="H38" s="106">
        <v>0</v>
      </c>
      <c r="I38" s="106">
        <v>0</v>
      </c>
      <c r="J38" s="106">
        <v>0</v>
      </c>
      <c r="K38" s="106">
        <v>0</v>
      </c>
    </row>
    <row r="39" spans="1:11" ht="25.15" customHeight="1" x14ac:dyDescent="0.4">
      <c r="A39" s="200" t="s">
        <v>132</v>
      </c>
      <c r="B39" s="200"/>
      <c r="C39" s="200"/>
      <c r="D39" s="200"/>
      <c r="E39" s="200"/>
      <c r="F39" s="200"/>
      <c r="G39" s="13">
        <v>32</v>
      </c>
      <c r="H39" s="106">
        <v>0</v>
      </c>
      <c r="I39" s="106">
        <v>0</v>
      </c>
      <c r="J39" s="106">
        <v>0</v>
      </c>
      <c r="K39" s="106">
        <v>0</v>
      </c>
    </row>
    <row r="40" spans="1:11" ht="25.15" customHeight="1" x14ac:dyDescent="0.4">
      <c r="A40" s="200" t="s">
        <v>133</v>
      </c>
      <c r="B40" s="200"/>
      <c r="C40" s="200"/>
      <c r="D40" s="200"/>
      <c r="E40" s="200"/>
      <c r="F40" s="200"/>
      <c r="G40" s="13">
        <v>33</v>
      </c>
      <c r="H40" s="106">
        <v>0</v>
      </c>
      <c r="I40" s="106">
        <v>0</v>
      </c>
      <c r="J40" s="106">
        <v>0</v>
      </c>
      <c r="K40" s="106">
        <v>0</v>
      </c>
    </row>
    <row r="41" spans="1:11" ht="25.15" customHeight="1" x14ac:dyDescent="0.4">
      <c r="A41" s="200" t="s">
        <v>134</v>
      </c>
      <c r="B41" s="200"/>
      <c r="C41" s="200"/>
      <c r="D41" s="200"/>
      <c r="E41" s="200"/>
      <c r="F41" s="200"/>
      <c r="G41" s="13">
        <v>34</v>
      </c>
      <c r="H41" s="106">
        <v>0</v>
      </c>
      <c r="I41" s="106">
        <v>0</v>
      </c>
      <c r="J41" s="106">
        <v>0</v>
      </c>
      <c r="K41" s="106">
        <v>0</v>
      </c>
    </row>
    <row r="42" spans="1:11" ht="25.15" customHeight="1" x14ac:dyDescent="0.4">
      <c r="A42" s="200" t="s">
        <v>135</v>
      </c>
      <c r="B42" s="200"/>
      <c r="C42" s="200"/>
      <c r="D42" s="200"/>
      <c r="E42" s="200"/>
      <c r="F42" s="200"/>
      <c r="G42" s="13">
        <v>35</v>
      </c>
      <c r="H42" s="106">
        <v>0</v>
      </c>
      <c r="I42" s="106">
        <v>0</v>
      </c>
      <c r="J42" s="106">
        <v>0</v>
      </c>
      <c r="K42" s="106">
        <v>0</v>
      </c>
    </row>
    <row r="43" spans="1:11" ht="12.75" customHeight="1" x14ac:dyDescent="0.4">
      <c r="A43" s="200" t="s">
        <v>136</v>
      </c>
      <c r="B43" s="200"/>
      <c r="C43" s="200"/>
      <c r="D43" s="200"/>
      <c r="E43" s="200"/>
      <c r="F43" s="200"/>
      <c r="G43" s="13">
        <v>36</v>
      </c>
      <c r="H43" s="106">
        <v>0</v>
      </c>
      <c r="I43" s="106">
        <v>0</v>
      </c>
      <c r="J43" s="106">
        <v>0</v>
      </c>
      <c r="K43" s="106">
        <v>0</v>
      </c>
    </row>
    <row r="44" spans="1:11" ht="12.75" customHeight="1" x14ac:dyDescent="0.4">
      <c r="A44" s="200" t="s">
        <v>137</v>
      </c>
      <c r="B44" s="200"/>
      <c r="C44" s="200"/>
      <c r="D44" s="200"/>
      <c r="E44" s="200"/>
      <c r="F44" s="200"/>
      <c r="G44" s="13">
        <v>37</v>
      </c>
      <c r="H44" s="106">
        <v>31874</v>
      </c>
      <c r="I44" s="106">
        <v>31874</v>
      </c>
      <c r="J44" s="106">
        <v>695763</v>
      </c>
      <c r="K44" s="106">
        <v>695763</v>
      </c>
    </row>
    <row r="45" spans="1:11" ht="12.75" customHeight="1" x14ac:dyDescent="0.4">
      <c r="A45" s="200" t="s">
        <v>138</v>
      </c>
      <c r="B45" s="200"/>
      <c r="C45" s="200"/>
      <c r="D45" s="200"/>
      <c r="E45" s="200"/>
      <c r="F45" s="200"/>
      <c r="G45" s="13">
        <v>38</v>
      </c>
      <c r="H45" s="106">
        <v>66817</v>
      </c>
      <c r="I45" s="106">
        <v>66817</v>
      </c>
      <c r="J45" s="106">
        <v>4084890</v>
      </c>
      <c r="K45" s="106">
        <v>4084890</v>
      </c>
    </row>
    <row r="46" spans="1:11" ht="12.75" customHeight="1" x14ac:dyDescent="0.4">
      <c r="A46" s="200" t="s">
        <v>139</v>
      </c>
      <c r="B46" s="200"/>
      <c r="C46" s="200"/>
      <c r="D46" s="200"/>
      <c r="E46" s="200"/>
      <c r="F46" s="200"/>
      <c r="G46" s="13">
        <v>39</v>
      </c>
      <c r="H46" s="106">
        <v>0</v>
      </c>
      <c r="I46" s="106">
        <v>0</v>
      </c>
      <c r="J46" s="106">
        <v>0</v>
      </c>
      <c r="K46" s="106">
        <v>0</v>
      </c>
    </row>
    <row r="47" spans="1:11" ht="12.75" customHeight="1" x14ac:dyDescent="0.4">
      <c r="A47" s="200" t="s">
        <v>140</v>
      </c>
      <c r="B47" s="200"/>
      <c r="C47" s="200"/>
      <c r="D47" s="200"/>
      <c r="E47" s="200"/>
      <c r="F47" s="200"/>
      <c r="G47" s="13">
        <v>40</v>
      </c>
      <c r="H47" s="106">
        <v>361067</v>
      </c>
      <c r="I47" s="106">
        <v>361067</v>
      </c>
      <c r="J47" s="106">
        <v>99543</v>
      </c>
      <c r="K47" s="106">
        <v>99543</v>
      </c>
    </row>
    <row r="48" spans="1:11" ht="12.75" customHeight="1" x14ac:dyDescent="0.4">
      <c r="A48" s="232" t="s">
        <v>361</v>
      </c>
      <c r="B48" s="232"/>
      <c r="C48" s="232"/>
      <c r="D48" s="232"/>
      <c r="E48" s="232"/>
      <c r="F48" s="232"/>
      <c r="G48" s="14">
        <v>41</v>
      </c>
      <c r="H48" s="105">
        <f>SUM(H49:H55)</f>
        <v>7300177</v>
      </c>
      <c r="I48" s="105">
        <f>SUM(I49:I55)</f>
        <v>7300177</v>
      </c>
      <c r="J48" s="105">
        <f>SUM(J49:J55)</f>
        <v>5316319</v>
      </c>
      <c r="K48" s="105">
        <f>SUM(K49:K55)</f>
        <v>5316319</v>
      </c>
    </row>
    <row r="49" spans="1:11" ht="25.15" customHeight="1" x14ac:dyDescent="0.4">
      <c r="A49" s="200" t="s">
        <v>141</v>
      </c>
      <c r="B49" s="200"/>
      <c r="C49" s="200"/>
      <c r="D49" s="200"/>
      <c r="E49" s="200"/>
      <c r="F49" s="200"/>
      <c r="G49" s="13">
        <v>42</v>
      </c>
      <c r="H49" s="106">
        <v>0</v>
      </c>
      <c r="I49" s="106">
        <v>0</v>
      </c>
      <c r="J49" s="106">
        <v>0</v>
      </c>
      <c r="K49" s="106">
        <v>0</v>
      </c>
    </row>
    <row r="50" spans="1:11" ht="12.75" customHeight="1" x14ac:dyDescent="0.4">
      <c r="A50" s="225" t="s">
        <v>142</v>
      </c>
      <c r="B50" s="225"/>
      <c r="C50" s="225"/>
      <c r="D50" s="225"/>
      <c r="E50" s="225"/>
      <c r="F50" s="225"/>
      <c r="G50" s="13">
        <v>43</v>
      </c>
      <c r="H50" s="106">
        <v>0</v>
      </c>
      <c r="I50" s="106">
        <v>0</v>
      </c>
      <c r="J50" s="106">
        <v>0</v>
      </c>
      <c r="K50" s="106">
        <v>0</v>
      </c>
    </row>
    <row r="51" spans="1:11" ht="12.75" customHeight="1" x14ac:dyDescent="0.4">
      <c r="A51" s="225" t="s">
        <v>143</v>
      </c>
      <c r="B51" s="225"/>
      <c r="C51" s="225"/>
      <c r="D51" s="225"/>
      <c r="E51" s="225"/>
      <c r="F51" s="225"/>
      <c r="G51" s="13">
        <v>44</v>
      </c>
      <c r="H51" s="106">
        <v>6051301</v>
      </c>
      <c r="I51" s="106">
        <v>6051301</v>
      </c>
      <c r="J51" s="106">
        <v>2814423</v>
      </c>
      <c r="K51" s="106">
        <v>2814423</v>
      </c>
    </row>
    <row r="52" spans="1:11" ht="12.75" customHeight="1" x14ac:dyDescent="0.4">
      <c r="A52" s="225" t="s">
        <v>144</v>
      </c>
      <c r="B52" s="225"/>
      <c r="C52" s="225"/>
      <c r="D52" s="225"/>
      <c r="E52" s="225"/>
      <c r="F52" s="225"/>
      <c r="G52" s="13">
        <v>45</v>
      </c>
      <c r="H52" s="106">
        <v>53333</v>
      </c>
      <c r="I52" s="106">
        <v>53333</v>
      </c>
      <c r="J52" s="106">
        <v>2113609</v>
      </c>
      <c r="K52" s="106">
        <v>2113609</v>
      </c>
    </row>
    <row r="53" spans="1:11" ht="12.75" customHeight="1" x14ac:dyDescent="0.4">
      <c r="A53" s="225" t="s">
        <v>145</v>
      </c>
      <c r="B53" s="225"/>
      <c r="C53" s="225"/>
      <c r="D53" s="225"/>
      <c r="E53" s="225"/>
      <c r="F53" s="225"/>
      <c r="G53" s="13">
        <v>46</v>
      </c>
      <c r="H53" s="106">
        <v>0</v>
      </c>
      <c r="I53" s="106">
        <v>0</v>
      </c>
      <c r="J53" s="106">
        <v>0</v>
      </c>
      <c r="K53" s="106">
        <v>0</v>
      </c>
    </row>
    <row r="54" spans="1:11" ht="12.75" customHeight="1" x14ac:dyDescent="0.4">
      <c r="A54" s="225" t="s">
        <v>146</v>
      </c>
      <c r="B54" s="225"/>
      <c r="C54" s="225"/>
      <c r="D54" s="225"/>
      <c r="E54" s="225"/>
      <c r="F54" s="225"/>
      <c r="G54" s="13">
        <v>47</v>
      </c>
      <c r="H54" s="106">
        <v>0</v>
      </c>
      <c r="I54" s="106">
        <v>0</v>
      </c>
      <c r="J54" s="106">
        <v>0</v>
      </c>
      <c r="K54" s="106">
        <v>0</v>
      </c>
    </row>
    <row r="55" spans="1:11" ht="12.75" customHeight="1" x14ac:dyDescent="0.4">
      <c r="A55" s="225" t="s">
        <v>147</v>
      </c>
      <c r="B55" s="225"/>
      <c r="C55" s="225"/>
      <c r="D55" s="225"/>
      <c r="E55" s="225"/>
      <c r="F55" s="225"/>
      <c r="G55" s="13">
        <v>48</v>
      </c>
      <c r="H55" s="106">
        <v>1195543</v>
      </c>
      <c r="I55" s="106">
        <v>1195543</v>
      </c>
      <c r="J55" s="106">
        <v>388287</v>
      </c>
      <c r="K55" s="106">
        <v>388287</v>
      </c>
    </row>
    <row r="56" spans="1:11" ht="22.15" customHeight="1" x14ac:dyDescent="0.4">
      <c r="A56" s="234" t="s">
        <v>148</v>
      </c>
      <c r="B56" s="234"/>
      <c r="C56" s="234"/>
      <c r="D56" s="234"/>
      <c r="E56" s="234"/>
      <c r="F56" s="234"/>
      <c r="G56" s="13">
        <v>49</v>
      </c>
      <c r="H56" s="106">
        <v>0</v>
      </c>
      <c r="I56" s="106">
        <v>0</v>
      </c>
      <c r="J56" s="106">
        <v>0</v>
      </c>
      <c r="K56" s="106">
        <v>0</v>
      </c>
    </row>
    <row r="57" spans="1:11" ht="12.75" customHeight="1" x14ac:dyDescent="0.4">
      <c r="A57" s="234" t="s">
        <v>149</v>
      </c>
      <c r="B57" s="234"/>
      <c r="C57" s="234"/>
      <c r="D57" s="234"/>
      <c r="E57" s="234"/>
      <c r="F57" s="234"/>
      <c r="G57" s="13">
        <v>50</v>
      </c>
      <c r="H57" s="106">
        <v>0</v>
      </c>
      <c r="I57" s="106">
        <v>0</v>
      </c>
      <c r="J57" s="106">
        <v>0</v>
      </c>
      <c r="K57" s="106">
        <v>0</v>
      </c>
    </row>
    <row r="58" spans="1:11" ht="24.6" customHeight="1" x14ac:dyDescent="0.4">
      <c r="A58" s="234" t="s">
        <v>150</v>
      </c>
      <c r="B58" s="234"/>
      <c r="C58" s="234"/>
      <c r="D58" s="234"/>
      <c r="E58" s="234"/>
      <c r="F58" s="234"/>
      <c r="G58" s="13">
        <v>51</v>
      </c>
      <c r="H58" s="106">
        <v>0</v>
      </c>
      <c r="I58" s="106">
        <v>0</v>
      </c>
      <c r="J58" s="106">
        <v>0</v>
      </c>
      <c r="K58" s="106">
        <v>0</v>
      </c>
    </row>
    <row r="59" spans="1:11" ht="12.75" customHeight="1" x14ac:dyDescent="0.4">
      <c r="A59" s="234" t="s">
        <v>151</v>
      </c>
      <c r="B59" s="234"/>
      <c r="C59" s="234"/>
      <c r="D59" s="234"/>
      <c r="E59" s="234"/>
      <c r="F59" s="234"/>
      <c r="G59" s="13">
        <v>52</v>
      </c>
      <c r="H59" s="106">
        <v>0</v>
      </c>
      <c r="I59" s="106">
        <v>0</v>
      </c>
      <c r="J59" s="106">
        <v>0</v>
      </c>
      <c r="K59" s="106">
        <v>0</v>
      </c>
    </row>
    <row r="60" spans="1:11" ht="12.75" customHeight="1" x14ac:dyDescent="0.4">
      <c r="A60" s="232" t="s">
        <v>362</v>
      </c>
      <c r="B60" s="232"/>
      <c r="C60" s="232"/>
      <c r="D60" s="232"/>
      <c r="E60" s="232"/>
      <c r="F60" s="232"/>
      <c r="G60" s="14">
        <v>53</v>
      </c>
      <c r="H60" s="105">
        <f>H8+H37+H56+H57</f>
        <v>155628062</v>
      </c>
      <c r="I60" s="105">
        <f t="shared" ref="I60:K60" si="0">I8+I37+I56+I57</f>
        <v>155628062</v>
      </c>
      <c r="J60" s="105">
        <f t="shared" si="0"/>
        <v>196937091</v>
      </c>
      <c r="K60" s="105">
        <f t="shared" si="0"/>
        <v>196937091</v>
      </c>
    </row>
    <row r="61" spans="1:11" ht="12.75" customHeight="1" x14ac:dyDescent="0.4">
      <c r="A61" s="232" t="s">
        <v>363</v>
      </c>
      <c r="B61" s="232"/>
      <c r="C61" s="232"/>
      <c r="D61" s="232"/>
      <c r="E61" s="232"/>
      <c r="F61" s="232"/>
      <c r="G61" s="14">
        <v>54</v>
      </c>
      <c r="H61" s="105">
        <f>H14+H48+H58+H59</f>
        <v>152674738</v>
      </c>
      <c r="I61" s="105">
        <f t="shared" ref="I61:K61" si="1">I14+I48+I58+I59</f>
        <v>152674738</v>
      </c>
      <c r="J61" s="105">
        <f t="shared" si="1"/>
        <v>177366101</v>
      </c>
      <c r="K61" s="105">
        <f t="shared" si="1"/>
        <v>177366101</v>
      </c>
    </row>
    <row r="62" spans="1:11" ht="12.75" customHeight="1" x14ac:dyDescent="0.4">
      <c r="A62" s="232" t="s">
        <v>364</v>
      </c>
      <c r="B62" s="232"/>
      <c r="C62" s="232"/>
      <c r="D62" s="232"/>
      <c r="E62" s="232"/>
      <c r="F62" s="232"/>
      <c r="G62" s="14">
        <v>55</v>
      </c>
      <c r="H62" s="105">
        <f>H60-H61</f>
        <v>2953324</v>
      </c>
      <c r="I62" s="105">
        <f t="shared" ref="I62:K62" si="2">I60-I61</f>
        <v>2953324</v>
      </c>
      <c r="J62" s="105">
        <f t="shared" si="2"/>
        <v>19570990</v>
      </c>
      <c r="K62" s="105">
        <f t="shared" si="2"/>
        <v>19570990</v>
      </c>
    </row>
    <row r="63" spans="1:11" ht="12.75" customHeight="1" x14ac:dyDescent="0.4">
      <c r="A63" s="233" t="s">
        <v>365</v>
      </c>
      <c r="B63" s="233"/>
      <c r="C63" s="233"/>
      <c r="D63" s="233"/>
      <c r="E63" s="233"/>
      <c r="F63" s="233"/>
      <c r="G63" s="14">
        <v>56</v>
      </c>
      <c r="H63" s="105">
        <f>+IF((H60-H61)&gt;0,(H60-H61),0)</f>
        <v>2953324</v>
      </c>
      <c r="I63" s="105">
        <f t="shared" ref="I63:K63" si="3">+IF((I60-I61)&gt;0,(I60-I61),0)</f>
        <v>2953324</v>
      </c>
      <c r="J63" s="105">
        <f t="shared" si="3"/>
        <v>19570990</v>
      </c>
      <c r="K63" s="105">
        <f t="shared" si="3"/>
        <v>19570990</v>
      </c>
    </row>
    <row r="64" spans="1:11" ht="12.75" customHeight="1" x14ac:dyDescent="0.4">
      <c r="A64" s="233" t="s">
        <v>366</v>
      </c>
      <c r="B64" s="233"/>
      <c r="C64" s="233"/>
      <c r="D64" s="233"/>
      <c r="E64" s="233"/>
      <c r="F64" s="233"/>
      <c r="G64" s="14">
        <v>57</v>
      </c>
      <c r="H64" s="105">
        <f>+IF((H60-H61)&lt;0,(H60-H61),0)</f>
        <v>0</v>
      </c>
      <c r="I64" s="105">
        <f t="shared" ref="I64:K64" si="4">+IF((I60-I61)&lt;0,(I60-I61),0)</f>
        <v>0</v>
      </c>
      <c r="J64" s="105">
        <f t="shared" si="4"/>
        <v>0</v>
      </c>
      <c r="K64" s="105">
        <f t="shared" si="4"/>
        <v>0</v>
      </c>
    </row>
    <row r="65" spans="1:11" ht="12.75" customHeight="1" x14ac:dyDescent="0.4">
      <c r="A65" s="234" t="s">
        <v>111</v>
      </c>
      <c r="B65" s="234"/>
      <c r="C65" s="234"/>
      <c r="D65" s="234"/>
      <c r="E65" s="234"/>
      <c r="F65" s="234"/>
      <c r="G65" s="13">
        <v>58</v>
      </c>
      <c r="H65" s="106">
        <v>882743</v>
      </c>
      <c r="I65" s="106">
        <v>882743</v>
      </c>
      <c r="J65" s="106">
        <v>1875370</v>
      </c>
      <c r="K65" s="106">
        <v>1875370</v>
      </c>
    </row>
    <row r="66" spans="1:11" ht="12.75" customHeight="1" x14ac:dyDescent="0.4">
      <c r="A66" s="232" t="s">
        <v>367</v>
      </c>
      <c r="B66" s="232"/>
      <c r="C66" s="232"/>
      <c r="D66" s="232"/>
      <c r="E66" s="232"/>
      <c r="F66" s="232"/>
      <c r="G66" s="14">
        <v>59</v>
      </c>
      <c r="H66" s="105">
        <f>H62-H65</f>
        <v>2070581</v>
      </c>
      <c r="I66" s="105">
        <f t="shared" ref="I66:K66" si="5">I62-I65</f>
        <v>2070581</v>
      </c>
      <c r="J66" s="105">
        <f t="shared" si="5"/>
        <v>17695620</v>
      </c>
      <c r="K66" s="105">
        <f t="shared" si="5"/>
        <v>17695620</v>
      </c>
    </row>
    <row r="67" spans="1:11" ht="12.75" customHeight="1" x14ac:dyDescent="0.4">
      <c r="A67" s="233" t="s">
        <v>368</v>
      </c>
      <c r="B67" s="233"/>
      <c r="C67" s="233"/>
      <c r="D67" s="233"/>
      <c r="E67" s="233"/>
      <c r="F67" s="233"/>
      <c r="G67" s="14">
        <v>60</v>
      </c>
      <c r="H67" s="105">
        <f>+IF((H62-H65)&gt;0,(H62-H65),0)</f>
        <v>2070581</v>
      </c>
      <c r="I67" s="105">
        <f t="shared" ref="I67:K67" si="6">+IF((I62-I65)&gt;0,(I62-I65),0)</f>
        <v>2070581</v>
      </c>
      <c r="J67" s="105">
        <f t="shared" si="6"/>
        <v>17695620</v>
      </c>
      <c r="K67" s="105">
        <f t="shared" si="6"/>
        <v>17695620</v>
      </c>
    </row>
    <row r="68" spans="1:11" ht="12.75" customHeight="1" x14ac:dyDescent="0.4">
      <c r="A68" s="233" t="s">
        <v>369</v>
      </c>
      <c r="B68" s="233"/>
      <c r="C68" s="233"/>
      <c r="D68" s="233"/>
      <c r="E68" s="233"/>
      <c r="F68" s="233"/>
      <c r="G68" s="14">
        <v>61</v>
      </c>
      <c r="H68" s="105">
        <f>+IF((H62-H65)&lt;0,(H62-H65),0)</f>
        <v>0</v>
      </c>
      <c r="I68" s="105">
        <f t="shared" ref="I68:K68" si="7">+IF((I62-I65)&lt;0,(I62-I65),0)</f>
        <v>0</v>
      </c>
      <c r="J68" s="105">
        <f t="shared" si="7"/>
        <v>0</v>
      </c>
      <c r="K68" s="105">
        <f t="shared" si="7"/>
        <v>0</v>
      </c>
    </row>
    <row r="69" spans="1:11" x14ac:dyDescent="0.4">
      <c r="A69" s="226" t="s">
        <v>152</v>
      </c>
      <c r="B69" s="226"/>
      <c r="C69" s="226"/>
      <c r="D69" s="226"/>
      <c r="E69" s="226"/>
      <c r="F69" s="226"/>
      <c r="G69" s="227"/>
      <c r="H69" s="227"/>
      <c r="I69" s="227"/>
      <c r="J69" s="228"/>
      <c r="K69" s="228"/>
    </row>
    <row r="70" spans="1:11" ht="22.15" customHeight="1" x14ac:dyDescent="0.4">
      <c r="A70" s="232" t="s">
        <v>370</v>
      </c>
      <c r="B70" s="232"/>
      <c r="C70" s="232"/>
      <c r="D70" s="232"/>
      <c r="E70" s="232"/>
      <c r="F70" s="232"/>
      <c r="G70" s="14">
        <v>62</v>
      </c>
      <c r="H70" s="105">
        <f>H71-H72</f>
        <v>0</v>
      </c>
      <c r="I70" s="105">
        <f>I71-I72</f>
        <v>0</v>
      </c>
      <c r="J70" s="105">
        <f>J71-J72</f>
        <v>0</v>
      </c>
      <c r="K70" s="105">
        <f>K71-K72</f>
        <v>0</v>
      </c>
    </row>
    <row r="71" spans="1:11" ht="12.75" customHeight="1" x14ac:dyDescent="0.4">
      <c r="A71" s="225" t="s">
        <v>153</v>
      </c>
      <c r="B71" s="225"/>
      <c r="C71" s="225"/>
      <c r="D71" s="225"/>
      <c r="E71" s="225"/>
      <c r="F71" s="225"/>
      <c r="G71" s="13">
        <v>63</v>
      </c>
      <c r="H71" s="106">
        <v>0</v>
      </c>
      <c r="I71" s="106">
        <v>0</v>
      </c>
      <c r="J71" s="106">
        <v>0</v>
      </c>
      <c r="K71" s="106">
        <v>0</v>
      </c>
    </row>
    <row r="72" spans="1:11" ht="12.75" customHeight="1" x14ac:dyDescent="0.4">
      <c r="A72" s="225" t="s">
        <v>154</v>
      </c>
      <c r="B72" s="225"/>
      <c r="C72" s="225"/>
      <c r="D72" s="225"/>
      <c r="E72" s="225"/>
      <c r="F72" s="225"/>
      <c r="G72" s="13">
        <v>64</v>
      </c>
      <c r="H72" s="106">
        <v>0</v>
      </c>
      <c r="I72" s="106">
        <v>0</v>
      </c>
      <c r="J72" s="106">
        <v>0</v>
      </c>
      <c r="K72" s="106">
        <v>0</v>
      </c>
    </row>
    <row r="73" spans="1:11" ht="12.75" customHeight="1" x14ac:dyDescent="0.4">
      <c r="A73" s="234" t="s">
        <v>155</v>
      </c>
      <c r="B73" s="234"/>
      <c r="C73" s="234"/>
      <c r="D73" s="234"/>
      <c r="E73" s="234"/>
      <c r="F73" s="234"/>
      <c r="G73" s="13">
        <v>65</v>
      </c>
      <c r="H73" s="106">
        <v>0</v>
      </c>
      <c r="I73" s="106">
        <v>0</v>
      </c>
      <c r="J73" s="106">
        <v>0</v>
      </c>
      <c r="K73" s="106">
        <v>0</v>
      </c>
    </row>
    <row r="74" spans="1:11" ht="12.75" customHeight="1" x14ac:dyDescent="0.4">
      <c r="A74" s="233" t="s">
        <v>371</v>
      </c>
      <c r="B74" s="233"/>
      <c r="C74" s="233"/>
      <c r="D74" s="233"/>
      <c r="E74" s="233"/>
      <c r="F74" s="233"/>
      <c r="G74" s="14">
        <v>66</v>
      </c>
      <c r="H74" s="127">
        <v>0</v>
      </c>
      <c r="I74" s="127">
        <v>0</v>
      </c>
      <c r="J74" s="127">
        <v>0</v>
      </c>
      <c r="K74" s="127">
        <v>0</v>
      </c>
    </row>
    <row r="75" spans="1:11" ht="12.75" customHeight="1" x14ac:dyDescent="0.4">
      <c r="A75" s="233" t="s">
        <v>372</v>
      </c>
      <c r="B75" s="233"/>
      <c r="C75" s="233"/>
      <c r="D75" s="233"/>
      <c r="E75" s="233"/>
      <c r="F75" s="233"/>
      <c r="G75" s="14">
        <v>67</v>
      </c>
      <c r="H75" s="127">
        <v>0</v>
      </c>
      <c r="I75" s="127">
        <v>0</v>
      </c>
      <c r="J75" s="127">
        <v>0</v>
      </c>
      <c r="K75" s="127">
        <v>0</v>
      </c>
    </row>
    <row r="76" spans="1:11" x14ac:dyDescent="0.4">
      <c r="A76" s="226" t="s">
        <v>156</v>
      </c>
      <c r="B76" s="226"/>
      <c r="C76" s="226"/>
      <c r="D76" s="226"/>
      <c r="E76" s="226"/>
      <c r="F76" s="226"/>
      <c r="G76" s="227"/>
      <c r="H76" s="227"/>
      <c r="I76" s="227"/>
      <c r="J76" s="228"/>
      <c r="K76" s="228"/>
    </row>
    <row r="77" spans="1:11" ht="12.75" customHeight="1" x14ac:dyDescent="0.4">
      <c r="A77" s="232" t="s">
        <v>373</v>
      </c>
      <c r="B77" s="232"/>
      <c r="C77" s="232"/>
      <c r="D77" s="232"/>
      <c r="E77" s="232"/>
      <c r="F77" s="232"/>
      <c r="G77" s="14">
        <v>68</v>
      </c>
      <c r="H77" s="127">
        <v>0</v>
      </c>
      <c r="I77" s="127">
        <v>0</v>
      </c>
      <c r="J77" s="127">
        <v>0</v>
      </c>
      <c r="K77" s="127">
        <v>0</v>
      </c>
    </row>
    <row r="78" spans="1:11" ht="12.75" customHeight="1" x14ac:dyDescent="0.4">
      <c r="A78" s="231" t="s">
        <v>374</v>
      </c>
      <c r="B78" s="231"/>
      <c r="C78" s="231"/>
      <c r="D78" s="231"/>
      <c r="E78" s="231"/>
      <c r="F78" s="231"/>
      <c r="G78" s="93">
        <v>69</v>
      </c>
      <c r="H78" s="127">
        <v>0</v>
      </c>
      <c r="I78" s="127">
        <v>0</v>
      </c>
      <c r="J78" s="127">
        <v>0</v>
      </c>
      <c r="K78" s="127">
        <v>0</v>
      </c>
    </row>
    <row r="79" spans="1:11" ht="12.75" customHeight="1" x14ac:dyDescent="0.4">
      <c r="A79" s="231" t="s">
        <v>375</v>
      </c>
      <c r="B79" s="231"/>
      <c r="C79" s="231"/>
      <c r="D79" s="231"/>
      <c r="E79" s="231"/>
      <c r="F79" s="231"/>
      <c r="G79" s="93">
        <v>70</v>
      </c>
      <c r="H79" s="106">
        <v>0</v>
      </c>
      <c r="I79" s="106">
        <v>0</v>
      </c>
      <c r="J79" s="106">
        <v>0</v>
      </c>
      <c r="K79" s="106">
        <v>0</v>
      </c>
    </row>
    <row r="80" spans="1:11" ht="12.75" customHeight="1" x14ac:dyDescent="0.4">
      <c r="A80" s="232" t="s">
        <v>376</v>
      </c>
      <c r="B80" s="232"/>
      <c r="C80" s="232"/>
      <c r="D80" s="232"/>
      <c r="E80" s="232"/>
      <c r="F80" s="232"/>
      <c r="G80" s="14">
        <v>71</v>
      </c>
      <c r="H80" s="127">
        <v>0</v>
      </c>
      <c r="I80" s="127">
        <v>0</v>
      </c>
      <c r="J80" s="127">
        <v>0</v>
      </c>
      <c r="K80" s="127">
        <v>0</v>
      </c>
    </row>
    <row r="81" spans="1:11" ht="12.75" customHeight="1" x14ac:dyDescent="0.4">
      <c r="A81" s="232" t="s">
        <v>377</v>
      </c>
      <c r="B81" s="232"/>
      <c r="C81" s="232"/>
      <c r="D81" s="232"/>
      <c r="E81" s="232"/>
      <c r="F81" s="232"/>
      <c r="G81" s="14">
        <v>72</v>
      </c>
      <c r="H81" s="127">
        <v>0</v>
      </c>
      <c r="I81" s="127">
        <v>0</v>
      </c>
      <c r="J81" s="127">
        <v>0</v>
      </c>
      <c r="K81" s="127">
        <v>0</v>
      </c>
    </row>
    <row r="82" spans="1:11" ht="12.75" customHeight="1" x14ac:dyDescent="0.4">
      <c r="A82" s="233" t="s">
        <v>378</v>
      </c>
      <c r="B82" s="233"/>
      <c r="C82" s="233"/>
      <c r="D82" s="233"/>
      <c r="E82" s="233"/>
      <c r="F82" s="233"/>
      <c r="G82" s="14">
        <v>73</v>
      </c>
      <c r="H82" s="127">
        <v>0</v>
      </c>
      <c r="I82" s="127">
        <v>0</v>
      </c>
      <c r="J82" s="127">
        <v>0</v>
      </c>
      <c r="K82" s="127">
        <v>0</v>
      </c>
    </row>
    <row r="83" spans="1:11" ht="12.75" customHeight="1" x14ac:dyDescent="0.4">
      <c r="A83" s="233" t="s">
        <v>379</v>
      </c>
      <c r="B83" s="233"/>
      <c r="C83" s="233"/>
      <c r="D83" s="233"/>
      <c r="E83" s="233"/>
      <c r="F83" s="233"/>
      <c r="G83" s="14">
        <v>74</v>
      </c>
      <c r="H83" s="127">
        <v>0</v>
      </c>
      <c r="I83" s="127">
        <v>0</v>
      </c>
      <c r="J83" s="127">
        <v>0</v>
      </c>
      <c r="K83" s="127">
        <v>0</v>
      </c>
    </row>
    <row r="84" spans="1:11" x14ac:dyDescent="0.4">
      <c r="A84" s="226" t="s">
        <v>112</v>
      </c>
      <c r="B84" s="226"/>
      <c r="C84" s="226"/>
      <c r="D84" s="226"/>
      <c r="E84" s="226"/>
      <c r="F84" s="226"/>
      <c r="G84" s="227"/>
      <c r="H84" s="227"/>
      <c r="I84" s="227"/>
      <c r="J84" s="228"/>
      <c r="K84" s="228"/>
    </row>
    <row r="85" spans="1:11" ht="12.75" customHeight="1" x14ac:dyDescent="0.4">
      <c r="A85" s="221" t="s">
        <v>380</v>
      </c>
      <c r="B85" s="221"/>
      <c r="C85" s="221"/>
      <c r="D85" s="221"/>
      <c r="E85" s="221"/>
      <c r="F85" s="221"/>
      <c r="G85" s="14">
        <v>75</v>
      </c>
      <c r="H85" s="107">
        <f>H86+H87</f>
        <v>2070581</v>
      </c>
      <c r="I85" s="107">
        <f>I86+I87</f>
        <v>2070581</v>
      </c>
      <c r="J85" s="107">
        <f>J86+J87</f>
        <v>17695620</v>
      </c>
      <c r="K85" s="107">
        <f>K86+K87</f>
        <v>17695620</v>
      </c>
    </row>
    <row r="86" spans="1:11" ht="12.75" customHeight="1" x14ac:dyDescent="0.4">
      <c r="A86" s="222" t="s">
        <v>157</v>
      </c>
      <c r="B86" s="222"/>
      <c r="C86" s="222"/>
      <c r="D86" s="222"/>
      <c r="E86" s="222"/>
      <c r="F86" s="222"/>
      <c r="G86" s="13">
        <v>76</v>
      </c>
      <c r="H86" s="108">
        <v>1893998</v>
      </c>
      <c r="I86" s="108">
        <v>1893998</v>
      </c>
      <c r="J86" s="108">
        <v>13564387</v>
      </c>
      <c r="K86" s="108">
        <v>13564387</v>
      </c>
    </row>
    <row r="87" spans="1:11" ht="12.75" customHeight="1" x14ac:dyDescent="0.4">
      <c r="A87" s="222" t="s">
        <v>158</v>
      </c>
      <c r="B87" s="222"/>
      <c r="C87" s="222"/>
      <c r="D87" s="222"/>
      <c r="E87" s="222"/>
      <c r="F87" s="222"/>
      <c r="G87" s="13">
        <v>77</v>
      </c>
      <c r="H87" s="108">
        <v>176583</v>
      </c>
      <c r="I87" s="108">
        <v>176583</v>
      </c>
      <c r="J87" s="108">
        <v>4131233</v>
      </c>
      <c r="K87" s="108">
        <v>4131233</v>
      </c>
    </row>
    <row r="88" spans="1:11" x14ac:dyDescent="0.4">
      <c r="A88" s="229" t="s">
        <v>114</v>
      </c>
      <c r="B88" s="229"/>
      <c r="C88" s="229"/>
      <c r="D88" s="229"/>
      <c r="E88" s="229"/>
      <c r="F88" s="229"/>
      <c r="G88" s="230"/>
      <c r="H88" s="230"/>
      <c r="I88" s="230"/>
      <c r="J88" s="228"/>
      <c r="K88" s="228"/>
    </row>
    <row r="89" spans="1:11" ht="12.75" customHeight="1" x14ac:dyDescent="0.4">
      <c r="A89" s="201" t="s">
        <v>159</v>
      </c>
      <c r="B89" s="201"/>
      <c r="C89" s="201"/>
      <c r="D89" s="201"/>
      <c r="E89" s="201"/>
      <c r="F89" s="201"/>
      <c r="G89" s="13">
        <v>78</v>
      </c>
      <c r="H89" s="108">
        <v>2070581</v>
      </c>
      <c r="I89" s="108">
        <v>2070581</v>
      </c>
      <c r="J89" s="108">
        <v>17695620</v>
      </c>
      <c r="K89" s="108">
        <v>17695620</v>
      </c>
    </row>
    <row r="90" spans="1:11" ht="24" customHeight="1" x14ac:dyDescent="0.4">
      <c r="A90" s="202" t="s">
        <v>436</v>
      </c>
      <c r="B90" s="202"/>
      <c r="C90" s="202"/>
      <c r="D90" s="202"/>
      <c r="E90" s="202"/>
      <c r="F90" s="202"/>
      <c r="G90" s="14">
        <v>79</v>
      </c>
      <c r="H90" s="125">
        <f>H91+H98</f>
        <v>-140123</v>
      </c>
      <c r="I90" s="125">
        <f>I91+I98</f>
        <v>-140123</v>
      </c>
      <c r="J90" s="125">
        <f t="shared" ref="J90:K90" si="8">J91+J98</f>
        <v>0</v>
      </c>
      <c r="K90" s="125">
        <f t="shared" si="8"/>
        <v>0</v>
      </c>
    </row>
    <row r="91" spans="1:11" ht="24" customHeight="1" x14ac:dyDescent="0.4">
      <c r="A91" s="223" t="s">
        <v>443</v>
      </c>
      <c r="B91" s="223"/>
      <c r="C91" s="223"/>
      <c r="D91" s="223"/>
      <c r="E91" s="223"/>
      <c r="F91" s="223"/>
      <c r="G91" s="14">
        <v>80</v>
      </c>
      <c r="H91" s="125">
        <f>SUM(H92:H96)</f>
        <v>0</v>
      </c>
      <c r="I91" s="125">
        <f>SUM(I92:I96)</f>
        <v>0</v>
      </c>
      <c r="J91" s="125">
        <f t="shared" ref="J91:K91" si="9">SUM(J92:J96)</f>
        <v>0</v>
      </c>
      <c r="K91" s="125">
        <f t="shared" si="9"/>
        <v>0</v>
      </c>
    </row>
    <row r="92" spans="1:11" ht="25.5" customHeight="1" x14ac:dyDescent="0.4">
      <c r="A92" s="225" t="s">
        <v>381</v>
      </c>
      <c r="B92" s="225"/>
      <c r="C92" s="225"/>
      <c r="D92" s="225"/>
      <c r="E92" s="225"/>
      <c r="F92" s="225"/>
      <c r="G92" s="14">
        <v>81</v>
      </c>
      <c r="H92" s="108">
        <v>0</v>
      </c>
      <c r="I92" s="108">
        <v>0</v>
      </c>
      <c r="J92" s="108">
        <v>0</v>
      </c>
      <c r="K92" s="108">
        <v>0</v>
      </c>
    </row>
    <row r="93" spans="1:11" ht="38.25" customHeight="1" x14ac:dyDescent="0.4">
      <c r="A93" s="225" t="s">
        <v>382</v>
      </c>
      <c r="B93" s="225"/>
      <c r="C93" s="225"/>
      <c r="D93" s="225"/>
      <c r="E93" s="225"/>
      <c r="F93" s="225"/>
      <c r="G93" s="14">
        <v>82</v>
      </c>
      <c r="H93" s="108">
        <v>0</v>
      </c>
      <c r="I93" s="108">
        <v>0</v>
      </c>
      <c r="J93" s="108">
        <v>0</v>
      </c>
      <c r="K93" s="108">
        <v>0</v>
      </c>
    </row>
    <row r="94" spans="1:11" ht="38.25" customHeight="1" x14ac:dyDescent="0.4">
      <c r="A94" s="225" t="s">
        <v>383</v>
      </c>
      <c r="B94" s="225"/>
      <c r="C94" s="225"/>
      <c r="D94" s="225"/>
      <c r="E94" s="225"/>
      <c r="F94" s="225"/>
      <c r="G94" s="14">
        <v>83</v>
      </c>
      <c r="H94" s="108">
        <v>0</v>
      </c>
      <c r="I94" s="108">
        <v>0</v>
      </c>
      <c r="J94" s="108">
        <v>0</v>
      </c>
      <c r="K94" s="108">
        <v>0</v>
      </c>
    </row>
    <row r="95" spans="1:11" x14ac:dyDescent="0.4">
      <c r="A95" s="225" t="s">
        <v>384</v>
      </c>
      <c r="B95" s="225"/>
      <c r="C95" s="225"/>
      <c r="D95" s="225"/>
      <c r="E95" s="225"/>
      <c r="F95" s="225"/>
      <c r="G95" s="14">
        <v>84</v>
      </c>
      <c r="H95" s="108">
        <v>0</v>
      </c>
      <c r="I95" s="108">
        <v>0</v>
      </c>
      <c r="J95" s="108">
        <v>0</v>
      </c>
      <c r="K95" s="108">
        <v>0</v>
      </c>
    </row>
    <row r="96" spans="1:11" x14ac:dyDescent="0.4">
      <c r="A96" s="225" t="s">
        <v>385</v>
      </c>
      <c r="B96" s="225"/>
      <c r="C96" s="225"/>
      <c r="D96" s="225"/>
      <c r="E96" s="225"/>
      <c r="F96" s="225"/>
      <c r="G96" s="14">
        <v>85</v>
      </c>
      <c r="H96" s="108">
        <v>0</v>
      </c>
      <c r="I96" s="108">
        <v>0</v>
      </c>
      <c r="J96" s="108">
        <v>0</v>
      </c>
      <c r="K96" s="108">
        <v>0</v>
      </c>
    </row>
    <row r="97" spans="1:11" ht="26.25" customHeight="1" x14ac:dyDescent="0.4">
      <c r="A97" s="225" t="s">
        <v>386</v>
      </c>
      <c r="B97" s="225"/>
      <c r="C97" s="225"/>
      <c r="D97" s="225"/>
      <c r="E97" s="225"/>
      <c r="F97" s="225"/>
      <c r="G97" s="14">
        <v>86</v>
      </c>
      <c r="H97" s="108">
        <v>0</v>
      </c>
      <c r="I97" s="108">
        <v>0</v>
      </c>
      <c r="J97" s="108">
        <v>0</v>
      </c>
      <c r="K97" s="108">
        <v>0</v>
      </c>
    </row>
    <row r="98" spans="1:11" ht="25.5" customHeight="1" x14ac:dyDescent="0.4">
      <c r="A98" s="223" t="s">
        <v>437</v>
      </c>
      <c r="B98" s="223"/>
      <c r="C98" s="223"/>
      <c r="D98" s="223"/>
      <c r="E98" s="223"/>
      <c r="F98" s="223"/>
      <c r="G98" s="14">
        <v>87</v>
      </c>
      <c r="H98" s="125">
        <f>SUM(H99:H106)</f>
        <v>-140123</v>
      </c>
      <c r="I98" s="125">
        <f>SUM(I99:I106)</f>
        <v>-140123</v>
      </c>
      <c r="J98" s="125">
        <f t="shared" ref="J98:K98" si="10">SUM(J99:J106)</f>
        <v>0</v>
      </c>
      <c r="K98" s="125">
        <f t="shared" si="10"/>
        <v>0</v>
      </c>
    </row>
    <row r="99" spans="1:11" x14ac:dyDescent="0.4">
      <c r="A99" s="224" t="s">
        <v>160</v>
      </c>
      <c r="B99" s="224"/>
      <c r="C99" s="224"/>
      <c r="D99" s="224"/>
      <c r="E99" s="224"/>
      <c r="F99" s="224"/>
      <c r="G99" s="13">
        <v>88</v>
      </c>
      <c r="H99" s="108">
        <v>-140123</v>
      </c>
      <c r="I99" s="108">
        <v>-140123</v>
      </c>
      <c r="J99" s="108">
        <v>0</v>
      </c>
      <c r="K99" s="108">
        <v>0</v>
      </c>
    </row>
    <row r="100" spans="1:11" ht="36" customHeight="1" x14ac:dyDescent="0.4">
      <c r="A100" s="225" t="s">
        <v>387</v>
      </c>
      <c r="B100" s="225"/>
      <c r="C100" s="225"/>
      <c r="D100" s="225"/>
      <c r="E100" s="225"/>
      <c r="F100" s="225"/>
      <c r="G100" s="13">
        <v>89</v>
      </c>
      <c r="H100" s="108">
        <v>0</v>
      </c>
      <c r="I100" s="108">
        <v>0</v>
      </c>
      <c r="J100" s="108">
        <v>0</v>
      </c>
      <c r="K100" s="108">
        <v>0</v>
      </c>
    </row>
    <row r="101" spans="1:11" ht="22.15" customHeight="1" x14ac:dyDescent="0.4">
      <c r="A101" s="224" t="s">
        <v>161</v>
      </c>
      <c r="B101" s="224"/>
      <c r="C101" s="224"/>
      <c r="D101" s="224"/>
      <c r="E101" s="224"/>
      <c r="F101" s="224"/>
      <c r="G101" s="13">
        <v>90</v>
      </c>
      <c r="H101" s="108">
        <v>0</v>
      </c>
      <c r="I101" s="108">
        <v>0</v>
      </c>
      <c r="J101" s="108">
        <v>0</v>
      </c>
      <c r="K101" s="108">
        <v>0</v>
      </c>
    </row>
    <row r="102" spans="1:11" ht="22.15" customHeight="1" x14ac:dyDescent="0.4">
      <c r="A102" s="224" t="s">
        <v>162</v>
      </c>
      <c r="B102" s="224"/>
      <c r="C102" s="224"/>
      <c r="D102" s="224"/>
      <c r="E102" s="224"/>
      <c r="F102" s="224"/>
      <c r="G102" s="13">
        <v>91</v>
      </c>
      <c r="H102" s="108">
        <v>0</v>
      </c>
      <c r="I102" s="108">
        <v>0</v>
      </c>
      <c r="J102" s="108">
        <v>0</v>
      </c>
      <c r="K102" s="108">
        <v>0</v>
      </c>
    </row>
    <row r="103" spans="1:11" ht="22.15" customHeight="1" x14ac:dyDescent="0.4">
      <c r="A103" s="224" t="s">
        <v>163</v>
      </c>
      <c r="B103" s="224"/>
      <c r="C103" s="224"/>
      <c r="D103" s="224"/>
      <c r="E103" s="224"/>
      <c r="F103" s="224"/>
      <c r="G103" s="13">
        <v>92</v>
      </c>
      <c r="H103" s="108">
        <v>0</v>
      </c>
      <c r="I103" s="108">
        <v>0</v>
      </c>
      <c r="J103" s="108">
        <v>0</v>
      </c>
      <c r="K103" s="108">
        <v>0</v>
      </c>
    </row>
    <row r="104" spans="1:11" ht="12.75" customHeight="1" x14ac:dyDescent="0.4">
      <c r="A104" s="225" t="s">
        <v>388</v>
      </c>
      <c r="B104" s="225"/>
      <c r="C104" s="225"/>
      <c r="D104" s="225"/>
      <c r="E104" s="225"/>
      <c r="F104" s="225"/>
      <c r="G104" s="13">
        <v>93</v>
      </c>
      <c r="H104" s="108">
        <v>0</v>
      </c>
      <c r="I104" s="108">
        <v>0</v>
      </c>
      <c r="J104" s="108">
        <v>0</v>
      </c>
      <c r="K104" s="108">
        <v>0</v>
      </c>
    </row>
    <row r="105" spans="1:11" ht="26.25" customHeight="1" x14ac:dyDescent="0.4">
      <c r="A105" s="225" t="s">
        <v>389</v>
      </c>
      <c r="B105" s="225"/>
      <c r="C105" s="225"/>
      <c r="D105" s="225"/>
      <c r="E105" s="225"/>
      <c r="F105" s="225"/>
      <c r="G105" s="13">
        <v>94</v>
      </c>
      <c r="H105" s="108">
        <v>0</v>
      </c>
      <c r="I105" s="108">
        <v>0</v>
      </c>
      <c r="J105" s="108">
        <v>0</v>
      </c>
      <c r="K105" s="108">
        <v>0</v>
      </c>
    </row>
    <row r="106" spans="1:11" x14ac:dyDescent="0.4">
      <c r="A106" s="225" t="s">
        <v>390</v>
      </c>
      <c r="B106" s="225"/>
      <c r="C106" s="225"/>
      <c r="D106" s="225"/>
      <c r="E106" s="225"/>
      <c r="F106" s="225"/>
      <c r="G106" s="13">
        <v>95</v>
      </c>
      <c r="H106" s="108">
        <v>0</v>
      </c>
      <c r="I106" s="108">
        <v>0</v>
      </c>
      <c r="J106" s="108">
        <v>0</v>
      </c>
      <c r="K106" s="108">
        <v>0</v>
      </c>
    </row>
    <row r="107" spans="1:11" ht="24.75" customHeight="1" x14ac:dyDescent="0.4">
      <c r="A107" s="225" t="s">
        <v>391</v>
      </c>
      <c r="B107" s="225"/>
      <c r="C107" s="225"/>
      <c r="D107" s="225"/>
      <c r="E107" s="225"/>
      <c r="F107" s="225"/>
      <c r="G107" s="13">
        <v>96</v>
      </c>
      <c r="H107" s="108">
        <v>0</v>
      </c>
      <c r="I107" s="108">
        <v>0</v>
      </c>
      <c r="J107" s="108">
        <v>0</v>
      </c>
      <c r="K107" s="108">
        <v>0</v>
      </c>
    </row>
    <row r="108" spans="1:11" ht="22.9" customHeight="1" x14ac:dyDescent="0.4">
      <c r="A108" s="202" t="s">
        <v>438</v>
      </c>
      <c r="B108" s="202"/>
      <c r="C108" s="202"/>
      <c r="D108" s="202"/>
      <c r="E108" s="202"/>
      <c r="F108" s="202"/>
      <c r="G108" s="14">
        <v>97</v>
      </c>
      <c r="H108" s="125">
        <f>H91+H98-H107-H97</f>
        <v>-140123</v>
      </c>
      <c r="I108" s="125">
        <f>I91+I98-I107-I97</f>
        <v>-140123</v>
      </c>
      <c r="J108" s="125">
        <f t="shared" ref="J108:K108" si="11">J91+J98-J107-J97</f>
        <v>0</v>
      </c>
      <c r="K108" s="125">
        <f t="shared" si="11"/>
        <v>0</v>
      </c>
    </row>
    <row r="109" spans="1:11" ht="12.75" customHeight="1" x14ac:dyDescent="0.4">
      <c r="A109" s="202" t="s">
        <v>392</v>
      </c>
      <c r="B109" s="202"/>
      <c r="C109" s="202"/>
      <c r="D109" s="202"/>
      <c r="E109" s="202"/>
      <c r="F109" s="202"/>
      <c r="G109" s="14">
        <v>98</v>
      </c>
      <c r="H109" s="107">
        <f>H89+H108</f>
        <v>1930458</v>
      </c>
      <c r="I109" s="107">
        <f>I89+I108</f>
        <v>1930458</v>
      </c>
      <c r="J109" s="107">
        <f t="shared" ref="J109:K109" si="12">J89+J108</f>
        <v>17695620</v>
      </c>
      <c r="K109" s="107">
        <f t="shared" si="12"/>
        <v>17695620</v>
      </c>
    </row>
    <row r="110" spans="1:11" x14ac:dyDescent="0.4">
      <c r="A110" s="226" t="s">
        <v>164</v>
      </c>
      <c r="B110" s="226"/>
      <c r="C110" s="226"/>
      <c r="D110" s="226"/>
      <c r="E110" s="226"/>
      <c r="F110" s="226"/>
      <c r="G110" s="227"/>
      <c r="H110" s="227"/>
      <c r="I110" s="227"/>
      <c r="J110" s="228"/>
      <c r="K110" s="228"/>
    </row>
    <row r="111" spans="1:11" ht="12.75" customHeight="1" x14ac:dyDescent="0.4">
      <c r="A111" s="221" t="s">
        <v>393</v>
      </c>
      <c r="B111" s="221"/>
      <c r="C111" s="221"/>
      <c r="D111" s="221"/>
      <c r="E111" s="221"/>
      <c r="F111" s="221"/>
      <c r="G111" s="14">
        <v>99</v>
      </c>
      <c r="H111" s="107">
        <f>H112+H113</f>
        <v>1930458</v>
      </c>
      <c r="I111" s="107">
        <f>I112+I113</f>
        <v>1930458</v>
      </c>
      <c r="J111" s="107">
        <f>J112+J113</f>
        <v>17695620</v>
      </c>
      <c r="K111" s="107">
        <f>K112+K113</f>
        <v>17695620</v>
      </c>
    </row>
    <row r="112" spans="1:11" ht="12.75" customHeight="1" x14ac:dyDescent="0.4">
      <c r="A112" s="222" t="s">
        <v>113</v>
      </c>
      <c r="B112" s="222"/>
      <c r="C112" s="222"/>
      <c r="D112" s="222"/>
      <c r="E112" s="222"/>
      <c r="F112" s="222"/>
      <c r="G112" s="13">
        <v>100</v>
      </c>
      <c r="H112" s="108">
        <v>1713169</v>
      </c>
      <c r="I112" s="108">
        <v>1713169</v>
      </c>
      <c r="J112" s="108">
        <v>13564387</v>
      </c>
      <c r="K112" s="108">
        <v>13564387</v>
      </c>
    </row>
    <row r="113" spans="1:11" ht="12.75" customHeight="1" x14ac:dyDescent="0.4">
      <c r="A113" s="222" t="s">
        <v>165</v>
      </c>
      <c r="B113" s="222"/>
      <c r="C113" s="222"/>
      <c r="D113" s="222"/>
      <c r="E113" s="222"/>
      <c r="F113" s="222"/>
      <c r="G113" s="13">
        <v>101</v>
      </c>
      <c r="H113" s="108">
        <v>217289</v>
      </c>
      <c r="I113" s="108">
        <v>217289</v>
      </c>
      <c r="J113" s="108">
        <v>4131233</v>
      </c>
      <c r="K113" s="108">
        <v>4131233</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640625" defaultRowHeight="12.3" x14ac:dyDescent="0.4"/>
  <cols>
    <col min="1" max="7" width="9.1640625" style="16"/>
    <col min="8" max="9" width="30.27734375" style="27" customWidth="1"/>
    <col min="10" max="16384" width="9.1640625" style="16"/>
  </cols>
  <sheetData>
    <row r="1" spans="1:9" x14ac:dyDescent="0.4">
      <c r="A1" s="257" t="s">
        <v>166</v>
      </c>
      <c r="B1" s="258"/>
      <c r="C1" s="258"/>
      <c r="D1" s="258"/>
      <c r="E1" s="258"/>
      <c r="F1" s="258"/>
      <c r="G1" s="258"/>
      <c r="H1" s="258"/>
      <c r="I1" s="258"/>
    </row>
    <row r="2" spans="1:9" x14ac:dyDescent="0.4">
      <c r="A2" s="259" t="s">
        <v>448</v>
      </c>
      <c r="B2" s="210"/>
      <c r="C2" s="210"/>
      <c r="D2" s="210"/>
      <c r="E2" s="210"/>
      <c r="F2" s="210"/>
      <c r="G2" s="210"/>
      <c r="H2" s="210"/>
      <c r="I2" s="210"/>
    </row>
    <row r="3" spans="1:9" x14ac:dyDescent="0.4">
      <c r="A3" s="261" t="s">
        <v>282</v>
      </c>
      <c r="B3" s="262"/>
      <c r="C3" s="262"/>
      <c r="D3" s="262"/>
      <c r="E3" s="262"/>
      <c r="F3" s="262"/>
      <c r="G3" s="262"/>
      <c r="H3" s="262"/>
      <c r="I3" s="262"/>
    </row>
    <row r="4" spans="1:9" x14ac:dyDescent="0.4">
      <c r="A4" s="260" t="s">
        <v>515</v>
      </c>
      <c r="B4" s="214"/>
      <c r="C4" s="214"/>
      <c r="D4" s="214"/>
      <c r="E4" s="214"/>
      <c r="F4" s="214"/>
      <c r="G4" s="214"/>
      <c r="H4" s="214"/>
      <c r="I4" s="215"/>
    </row>
    <row r="5" spans="1:9" ht="21.9" x14ac:dyDescent="0.4">
      <c r="A5" s="263" t="s">
        <v>2</v>
      </c>
      <c r="B5" s="219"/>
      <c r="C5" s="219"/>
      <c r="D5" s="219"/>
      <c r="E5" s="219"/>
      <c r="F5" s="219"/>
      <c r="G5" s="116" t="s">
        <v>103</v>
      </c>
      <c r="H5" s="117" t="s">
        <v>302</v>
      </c>
      <c r="I5" s="117" t="s">
        <v>279</v>
      </c>
    </row>
    <row r="6" spans="1:9" x14ac:dyDescent="0.4">
      <c r="A6" s="264">
        <v>1</v>
      </c>
      <c r="B6" s="219"/>
      <c r="C6" s="219"/>
      <c r="D6" s="219"/>
      <c r="E6" s="219"/>
      <c r="F6" s="219"/>
      <c r="G6" s="118">
        <v>2</v>
      </c>
      <c r="H6" s="117" t="s">
        <v>167</v>
      </c>
      <c r="I6" s="117" t="s">
        <v>168</v>
      </c>
    </row>
    <row r="7" spans="1:9" x14ac:dyDescent="0.4">
      <c r="A7" s="254" t="s">
        <v>169</v>
      </c>
      <c r="B7" s="254"/>
      <c r="C7" s="254"/>
      <c r="D7" s="254"/>
      <c r="E7" s="254"/>
      <c r="F7" s="254"/>
      <c r="G7" s="254"/>
      <c r="H7" s="254"/>
      <c r="I7" s="254"/>
    </row>
    <row r="8" spans="1:9" ht="12.75" customHeight="1" x14ac:dyDescent="0.4">
      <c r="A8" s="200" t="s">
        <v>170</v>
      </c>
      <c r="B8" s="200"/>
      <c r="C8" s="200"/>
      <c r="D8" s="200"/>
      <c r="E8" s="200"/>
      <c r="F8" s="200"/>
      <c r="G8" s="119">
        <v>1</v>
      </c>
      <c r="H8" s="120">
        <v>2953324</v>
      </c>
      <c r="I8" s="120">
        <v>19570990</v>
      </c>
    </row>
    <row r="9" spans="1:9" ht="12.75" customHeight="1" x14ac:dyDescent="0.4">
      <c r="A9" s="256" t="s">
        <v>171</v>
      </c>
      <c r="B9" s="256"/>
      <c r="C9" s="256"/>
      <c r="D9" s="256"/>
      <c r="E9" s="256"/>
      <c r="F9" s="256"/>
      <c r="G9" s="121">
        <v>2</v>
      </c>
      <c r="H9" s="122">
        <f>H10+H11+H12+H13+H14+H15+H16+H17</f>
        <v>16927511</v>
      </c>
      <c r="I9" s="122">
        <f>I10+I11+I12+I13+I14+I15+I16+I17</f>
        <v>6782737</v>
      </c>
    </row>
    <row r="10" spans="1:9" ht="12.75" customHeight="1" x14ac:dyDescent="0.4">
      <c r="A10" s="235" t="s">
        <v>172</v>
      </c>
      <c r="B10" s="235"/>
      <c r="C10" s="235"/>
      <c r="D10" s="235"/>
      <c r="E10" s="235"/>
      <c r="F10" s="235"/>
      <c r="G10" s="119">
        <v>3</v>
      </c>
      <c r="H10" s="120">
        <v>10908084</v>
      </c>
      <c r="I10" s="120">
        <v>14355226</v>
      </c>
    </row>
    <row r="11" spans="1:9" ht="22.15" customHeight="1" x14ac:dyDescent="0.4">
      <c r="A11" s="235" t="s">
        <v>173</v>
      </c>
      <c r="B11" s="235"/>
      <c r="C11" s="235"/>
      <c r="D11" s="235"/>
      <c r="E11" s="235"/>
      <c r="F11" s="235"/>
      <c r="G11" s="119">
        <v>4</v>
      </c>
      <c r="H11" s="120">
        <v>0</v>
      </c>
      <c r="I11" s="120">
        <v>0</v>
      </c>
    </row>
    <row r="12" spans="1:9" ht="23.5" customHeight="1" x14ac:dyDescent="0.4">
      <c r="A12" s="235" t="s">
        <v>174</v>
      </c>
      <c r="B12" s="235"/>
      <c r="C12" s="235"/>
      <c r="D12" s="235"/>
      <c r="E12" s="235"/>
      <c r="F12" s="235"/>
      <c r="G12" s="119">
        <v>5</v>
      </c>
      <c r="H12" s="120">
        <v>0</v>
      </c>
      <c r="I12" s="120">
        <v>0</v>
      </c>
    </row>
    <row r="13" spans="1:9" ht="12.75" customHeight="1" x14ac:dyDescent="0.4">
      <c r="A13" s="235" t="s">
        <v>175</v>
      </c>
      <c r="B13" s="235"/>
      <c r="C13" s="235"/>
      <c r="D13" s="235"/>
      <c r="E13" s="235"/>
      <c r="F13" s="235"/>
      <c r="G13" s="119">
        <v>6</v>
      </c>
      <c r="H13" s="120">
        <v>-31874</v>
      </c>
      <c r="I13" s="120">
        <v>-695763</v>
      </c>
    </row>
    <row r="14" spans="1:9" ht="12.75" customHeight="1" x14ac:dyDescent="0.4">
      <c r="A14" s="235" t="s">
        <v>176</v>
      </c>
      <c r="B14" s="235"/>
      <c r="C14" s="235"/>
      <c r="D14" s="235"/>
      <c r="E14" s="235"/>
      <c r="F14" s="235"/>
      <c r="G14" s="119">
        <v>7</v>
      </c>
      <c r="H14" s="120">
        <v>6051301</v>
      </c>
      <c r="I14" s="120">
        <v>2814423</v>
      </c>
    </row>
    <row r="15" spans="1:9" ht="12.75" customHeight="1" x14ac:dyDescent="0.4">
      <c r="A15" s="235" t="s">
        <v>177</v>
      </c>
      <c r="B15" s="235"/>
      <c r="C15" s="235"/>
      <c r="D15" s="235"/>
      <c r="E15" s="235"/>
      <c r="F15" s="235"/>
      <c r="G15" s="119">
        <v>8</v>
      </c>
      <c r="H15" s="120">
        <v>0</v>
      </c>
      <c r="I15" s="120">
        <v>640535</v>
      </c>
    </row>
    <row r="16" spans="1:9" ht="12.75" customHeight="1" x14ac:dyDescent="0.4">
      <c r="A16" s="235" t="s">
        <v>178</v>
      </c>
      <c r="B16" s="235"/>
      <c r="C16" s="235"/>
      <c r="D16" s="235"/>
      <c r="E16" s="235"/>
      <c r="F16" s="235"/>
      <c r="G16" s="119">
        <v>9</v>
      </c>
      <c r="H16" s="120">
        <v>0</v>
      </c>
      <c r="I16" s="120">
        <v>0</v>
      </c>
    </row>
    <row r="17" spans="1:9" ht="25.15" customHeight="1" x14ac:dyDescent="0.4">
      <c r="A17" s="235" t="s">
        <v>179</v>
      </c>
      <c r="B17" s="235"/>
      <c r="C17" s="235"/>
      <c r="D17" s="235"/>
      <c r="E17" s="235"/>
      <c r="F17" s="235"/>
      <c r="G17" s="119">
        <v>10</v>
      </c>
      <c r="H17" s="120">
        <v>0</v>
      </c>
      <c r="I17" s="120">
        <v>-10331684</v>
      </c>
    </row>
    <row r="18" spans="1:9" ht="28.15" customHeight="1" x14ac:dyDescent="0.4">
      <c r="A18" s="252" t="s">
        <v>307</v>
      </c>
      <c r="B18" s="252"/>
      <c r="C18" s="252"/>
      <c r="D18" s="252"/>
      <c r="E18" s="252"/>
      <c r="F18" s="252"/>
      <c r="G18" s="121">
        <v>11</v>
      </c>
      <c r="H18" s="122">
        <f>H8+H9</f>
        <v>19880835</v>
      </c>
      <c r="I18" s="122">
        <f>I8+I9</f>
        <v>26353727</v>
      </c>
    </row>
    <row r="19" spans="1:9" ht="12.75" customHeight="1" x14ac:dyDescent="0.4">
      <c r="A19" s="256" t="s">
        <v>180</v>
      </c>
      <c r="B19" s="256"/>
      <c r="C19" s="256"/>
      <c r="D19" s="256"/>
      <c r="E19" s="256"/>
      <c r="F19" s="256"/>
      <c r="G19" s="121">
        <v>12</v>
      </c>
      <c r="H19" s="122">
        <f>H20+H21+H22+H23</f>
        <v>965820</v>
      </c>
      <c r="I19" s="122">
        <f>I20+I21+I22+I23</f>
        <v>-32080676</v>
      </c>
    </row>
    <row r="20" spans="1:9" ht="12.75" customHeight="1" x14ac:dyDescent="0.4">
      <c r="A20" s="235" t="s">
        <v>181</v>
      </c>
      <c r="B20" s="235"/>
      <c r="C20" s="235"/>
      <c r="D20" s="235"/>
      <c r="E20" s="235"/>
      <c r="F20" s="235"/>
      <c r="G20" s="119">
        <v>13</v>
      </c>
      <c r="H20" s="120">
        <v>15019677</v>
      </c>
      <c r="I20" s="120">
        <v>7090472</v>
      </c>
    </row>
    <row r="21" spans="1:9" ht="12.75" customHeight="1" x14ac:dyDescent="0.4">
      <c r="A21" s="235" t="s">
        <v>182</v>
      </c>
      <c r="B21" s="235"/>
      <c r="C21" s="235"/>
      <c r="D21" s="235"/>
      <c r="E21" s="235"/>
      <c r="F21" s="235"/>
      <c r="G21" s="119">
        <v>14</v>
      </c>
      <c r="H21" s="120">
        <v>-35202291</v>
      </c>
      <c r="I21" s="120">
        <v>-36170846</v>
      </c>
    </row>
    <row r="22" spans="1:9" ht="12.75" customHeight="1" x14ac:dyDescent="0.4">
      <c r="A22" s="235" t="s">
        <v>183</v>
      </c>
      <c r="B22" s="235"/>
      <c r="C22" s="235"/>
      <c r="D22" s="235"/>
      <c r="E22" s="235"/>
      <c r="F22" s="235"/>
      <c r="G22" s="119">
        <v>15</v>
      </c>
      <c r="H22" s="120">
        <v>-231602</v>
      </c>
      <c r="I22" s="120">
        <v>-264436</v>
      </c>
    </row>
    <row r="23" spans="1:9" ht="12.75" customHeight="1" x14ac:dyDescent="0.4">
      <c r="A23" s="235" t="s">
        <v>184</v>
      </c>
      <c r="B23" s="235"/>
      <c r="C23" s="235"/>
      <c r="D23" s="235"/>
      <c r="E23" s="235"/>
      <c r="F23" s="235"/>
      <c r="G23" s="119">
        <v>16</v>
      </c>
      <c r="H23" s="120">
        <v>21380036</v>
      </c>
      <c r="I23" s="120">
        <v>-2735866</v>
      </c>
    </row>
    <row r="24" spans="1:9" ht="12.75" customHeight="1" x14ac:dyDescent="0.4">
      <c r="A24" s="252" t="s">
        <v>185</v>
      </c>
      <c r="B24" s="252"/>
      <c r="C24" s="252"/>
      <c r="D24" s="252"/>
      <c r="E24" s="252"/>
      <c r="F24" s="252"/>
      <c r="G24" s="121">
        <v>17</v>
      </c>
      <c r="H24" s="122">
        <f>H18+H19</f>
        <v>20846655</v>
      </c>
      <c r="I24" s="122">
        <f>I18+I19</f>
        <v>-5726949</v>
      </c>
    </row>
    <row r="25" spans="1:9" ht="12.75" customHeight="1" x14ac:dyDescent="0.4">
      <c r="A25" s="200" t="s">
        <v>186</v>
      </c>
      <c r="B25" s="200"/>
      <c r="C25" s="200"/>
      <c r="D25" s="200"/>
      <c r="E25" s="200"/>
      <c r="F25" s="200"/>
      <c r="G25" s="119">
        <v>18</v>
      </c>
      <c r="H25" s="120">
        <v>-458593</v>
      </c>
      <c r="I25" s="120">
        <v>-2814423</v>
      </c>
    </row>
    <row r="26" spans="1:9" ht="12.75" customHeight="1" x14ac:dyDescent="0.4">
      <c r="A26" s="200" t="s">
        <v>187</v>
      </c>
      <c r="B26" s="200"/>
      <c r="C26" s="200"/>
      <c r="D26" s="200"/>
      <c r="E26" s="200"/>
      <c r="F26" s="200"/>
      <c r="G26" s="119">
        <v>19</v>
      </c>
      <c r="H26" s="120">
        <v>-342402</v>
      </c>
      <c r="I26" s="120">
        <v>-4706792</v>
      </c>
    </row>
    <row r="27" spans="1:9" ht="25.9" customHeight="1" x14ac:dyDescent="0.4">
      <c r="A27" s="253" t="s">
        <v>188</v>
      </c>
      <c r="B27" s="253"/>
      <c r="C27" s="253"/>
      <c r="D27" s="253"/>
      <c r="E27" s="253"/>
      <c r="F27" s="253"/>
      <c r="G27" s="121">
        <v>20</v>
      </c>
      <c r="H27" s="122">
        <f>H24+H25+H26</f>
        <v>20045660</v>
      </c>
      <c r="I27" s="122">
        <f>I24+I25+I26</f>
        <v>-13248164</v>
      </c>
    </row>
    <row r="28" spans="1:9" x14ac:dyDescent="0.4">
      <c r="A28" s="254" t="s">
        <v>189</v>
      </c>
      <c r="B28" s="254"/>
      <c r="C28" s="254"/>
      <c r="D28" s="254"/>
      <c r="E28" s="254"/>
      <c r="F28" s="254"/>
      <c r="G28" s="254"/>
      <c r="H28" s="254"/>
      <c r="I28" s="254"/>
    </row>
    <row r="29" spans="1:9" ht="30.6" customHeight="1" x14ac:dyDescent="0.4">
      <c r="A29" s="200" t="s">
        <v>190</v>
      </c>
      <c r="B29" s="200"/>
      <c r="C29" s="200"/>
      <c r="D29" s="200"/>
      <c r="E29" s="200"/>
      <c r="F29" s="200"/>
      <c r="G29" s="119">
        <v>21</v>
      </c>
      <c r="H29" s="123">
        <v>0</v>
      </c>
      <c r="I29" s="123">
        <v>0</v>
      </c>
    </row>
    <row r="30" spans="1:9" ht="12.75" customHeight="1" x14ac:dyDescent="0.4">
      <c r="A30" s="200" t="s">
        <v>191</v>
      </c>
      <c r="B30" s="200"/>
      <c r="C30" s="200"/>
      <c r="D30" s="200"/>
      <c r="E30" s="200"/>
      <c r="F30" s="200"/>
      <c r="G30" s="119">
        <v>22</v>
      </c>
      <c r="H30" s="123">
        <v>0</v>
      </c>
      <c r="I30" s="123">
        <v>0</v>
      </c>
    </row>
    <row r="31" spans="1:9" ht="12.75" customHeight="1" x14ac:dyDescent="0.4">
      <c r="A31" s="200" t="s">
        <v>192</v>
      </c>
      <c r="B31" s="200"/>
      <c r="C31" s="200"/>
      <c r="D31" s="200"/>
      <c r="E31" s="200"/>
      <c r="F31" s="200"/>
      <c r="G31" s="119">
        <v>23</v>
      </c>
      <c r="H31" s="123">
        <v>0</v>
      </c>
      <c r="I31" s="123">
        <v>0</v>
      </c>
    </row>
    <row r="32" spans="1:9" ht="12.75" customHeight="1" x14ac:dyDescent="0.4">
      <c r="A32" s="200" t="s">
        <v>193</v>
      </c>
      <c r="B32" s="200"/>
      <c r="C32" s="200"/>
      <c r="D32" s="200"/>
      <c r="E32" s="200"/>
      <c r="F32" s="200"/>
      <c r="G32" s="119">
        <v>24</v>
      </c>
      <c r="H32" s="123">
        <v>0</v>
      </c>
      <c r="I32" s="123">
        <v>0</v>
      </c>
    </row>
    <row r="33" spans="1:9" ht="12.75" customHeight="1" x14ac:dyDescent="0.4">
      <c r="A33" s="200" t="s">
        <v>194</v>
      </c>
      <c r="B33" s="200"/>
      <c r="C33" s="200"/>
      <c r="D33" s="200"/>
      <c r="E33" s="200"/>
      <c r="F33" s="200"/>
      <c r="G33" s="119">
        <v>25</v>
      </c>
      <c r="H33" s="123">
        <v>282304</v>
      </c>
      <c r="I33" s="123">
        <v>0</v>
      </c>
    </row>
    <row r="34" spans="1:9" ht="12.75" customHeight="1" x14ac:dyDescent="0.4">
      <c r="A34" s="200" t="s">
        <v>195</v>
      </c>
      <c r="B34" s="200"/>
      <c r="C34" s="200"/>
      <c r="D34" s="200"/>
      <c r="E34" s="200"/>
      <c r="F34" s="200"/>
      <c r="G34" s="119">
        <v>26</v>
      </c>
      <c r="H34" s="123">
        <v>0</v>
      </c>
      <c r="I34" s="123">
        <v>0</v>
      </c>
    </row>
    <row r="35" spans="1:9" ht="26.5" customHeight="1" x14ac:dyDescent="0.4">
      <c r="A35" s="252" t="s">
        <v>196</v>
      </c>
      <c r="B35" s="252"/>
      <c r="C35" s="252"/>
      <c r="D35" s="252"/>
      <c r="E35" s="252"/>
      <c r="F35" s="252"/>
      <c r="G35" s="121">
        <v>27</v>
      </c>
      <c r="H35" s="124">
        <f>H29+H30+H31+H32+H33+H34</f>
        <v>282304</v>
      </c>
      <c r="I35" s="124">
        <f>I29+I30+I31+I32+I33+I34</f>
        <v>0</v>
      </c>
    </row>
    <row r="36" spans="1:9" ht="22.9" customHeight="1" x14ac:dyDescent="0.4">
      <c r="A36" s="200" t="s">
        <v>197</v>
      </c>
      <c r="B36" s="200"/>
      <c r="C36" s="200"/>
      <c r="D36" s="200"/>
      <c r="E36" s="200"/>
      <c r="F36" s="200"/>
      <c r="G36" s="119">
        <v>28</v>
      </c>
      <c r="H36" s="123">
        <v>-13292002</v>
      </c>
      <c r="I36" s="123">
        <v>-9646059</v>
      </c>
    </row>
    <row r="37" spans="1:9" ht="12.75" customHeight="1" x14ac:dyDescent="0.4">
      <c r="A37" s="200" t="s">
        <v>198</v>
      </c>
      <c r="B37" s="200"/>
      <c r="C37" s="200"/>
      <c r="D37" s="200"/>
      <c r="E37" s="200"/>
      <c r="F37" s="200"/>
      <c r="G37" s="119">
        <v>29</v>
      </c>
      <c r="H37" s="123">
        <v>-68764715</v>
      </c>
      <c r="I37" s="123">
        <v>0</v>
      </c>
    </row>
    <row r="38" spans="1:9" ht="12.75" customHeight="1" x14ac:dyDescent="0.4">
      <c r="A38" s="200" t="s">
        <v>199</v>
      </c>
      <c r="B38" s="200"/>
      <c r="C38" s="200"/>
      <c r="D38" s="200"/>
      <c r="E38" s="200"/>
      <c r="F38" s="200"/>
      <c r="G38" s="119">
        <v>30</v>
      </c>
      <c r="H38" s="123">
        <v>0</v>
      </c>
      <c r="I38" s="123">
        <v>0</v>
      </c>
    </row>
    <row r="39" spans="1:9" ht="12.75" customHeight="1" x14ac:dyDescent="0.4">
      <c r="A39" s="200" t="s">
        <v>200</v>
      </c>
      <c r="B39" s="200"/>
      <c r="C39" s="200"/>
      <c r="D39" s="200"/>
      <c r="E39" s="200"/>
      <c r="F39" s="200"/>
      <c r="G39" s="119">
        <v>31</v>
      </c>
      <c r="H39" s="123">
        <v>0</v>
      </c>
      <c r="I39" s="123">
        <v>0</v>
      </c>
    </row>
    <row r="40" spans="1:9" ht="12.75" customHeight="1" x14ac:dyDescent="0.4">
      <c r="A40" s="200" t="s">
        <v>201</v>
      </c>
      <c r="B40" s="200"/>
      <c r="C40" s="200"/>
      <c r="D40" s="200"/>
      <c r="E40" s="200"/>
      <c r="F40" s="200"/>
      <c r="G40" s="119">
        <v>32</v>
      </c>
      <c r="H40" s="123">
        <v>0</v>
      </c>
      <c r="I40" s="123">
        <v>-10050774</v>
      </c>
    </row>
    <row r="41" spans="1:9" ht="24" customHeight="1" x14ac:dyDescent="0.4">
      <c r="A41" s="252" t="s">
        <v>202</v>
      </c>
      <c r="B41" s="252"/>
      <c r="C41" s="252"/>
      <c r="D41" s="252"/>
      <c r="E41" s="252"/>
      <c r="F41" s="252"/>
      <c r="G41" s="121">
        <v>33</v>
      </c>
      <c r="H41" s="124">
        <f>H36+H37+H38+H39+H40</f>
        <v>-82056717</v>
      </c>
      <c r="I41" s="124">
        <f>I36+I37+I38+I39+I40</f>
        <v>-19696833</v>
      </c>
    </row>
    <row r="42" spans="1:9" ht="29.5" customHeight="1" x14ac:dyDescent="0.4">
      <c r="A42" s="253" t="s">
        <v>203</v>
      </c>
      <c r="B42" s="253"/>
      <c r="C42" s="253"/>
      <c r="D42" s="253"/>
      <c r="E42" s="253"/>
      <c r="F42" s="253"/>
      <c r="G42" s="121">
        <v>34</v>
      </c>
      <c r="H42" s="124">
        <f>H35+H41</f>
        <v>-81774413</v>
      </c>
      <c r="I42" s="124">
        <f>I35+I41</f>
        <v>-19696833</v>
      </c>
    </row>
    <row r="43" spans="1:9" x14ac:dyDescent="0.4">
      <c r="A43" s="254" t="s">
        <v>204</v>
      </c>
      <c r="B43" s="254"/>
      <c r="C43" s="254"/>
      <c r="D43" s="254"/>
      <c r="E43" s="254"/>
      <c r="F43" s="254"/>
      <c r="G43" s="254"/>
      <c r="H43" s="254"/>
      <c r="I43" s="254"/>
    </row>
    <row r="44" spans="1:9" ht="12.75" customHeight="1" x14ac:dyDescent="0.4">
      <c r="A44" s="200" t="s">
        <v>205</v>
      </c>
      <c r="B44" s="200"/>
      <c r="C44" s="200"/>
      <c r="D44" s="200"/>
      <c r="E44" s="200"/>
      <c r="F44" s="200"/>
      <c r="G44" s="119">
        <v>35</v>
      </c>
      <c r="H44" s="123">
        <v>0</v>
      </c>
      <c r="I44" s="123">
        <v>0</v>
      </c>
    </row>
    <row r="45" spans="1:9" ht="25.15" customHeight="1" x14ac:dyDescent="0.4">
      <c r="A45" s="200" t="s">
        <v>206</v>
      </c>
      <c r="B45" s="200"/>
      <c r="C45" s="200"/>
      <c r="D45" s="200"/>
      <c r="E45" s="200"/>
      <c r="F45" s="200"/>
      <c r="G45" s="119">
        <v>36</v>
      </c>
      <c r="H45" s="123">
        <v>0</v>
      </c>
      <c r="I45" s="123">
        <v>0</v>
      </c>
    </row>
    <row r="46" spans="1:9" ht="12.75" customHeight="1" x14ac:dyDescent="0.4">
      <c r="A46" s="200" t="s">
        <v>207</v>
      </c>
      <c r="B46" s="200"/>
      <c r="C46" s="200"/>
      <c r="D46" s="200"/>
      <c r="E46" s="200"/>
      <c r="F46" s="200"/>
      <c r="G46" s="119">
        <v>37</v>
      </c>
      <c r="H46" s="123">
        <v>6737441</v>
      </c>
      <c r="I46" s="123">
        <v>36662983</v>
      </c>
    </row>
    <row r="47" spans="1:9" ht="12.75" customHeight="1" x14ac:dyDescent="0.4">
      <c r="A47" s="200" t="s">
        <v>208</v>
      </c>
      <c r="B47" s="200"/>
      <c r="C47" s="200"/>
      <c r="D47" s="200"/>
      <c r="E47" s="200"/>
      <c r="F47" s="200"/>
      <c r="G47" s="119">
        <v>38</v>
      </c>
      <c r="H47" s="123">
        <v>0</v>
      </c>
      <c r="I47" s="123">
        <v>0</v>
      </c>
    </row>
    <row r="48" spans="1:9" ht="22.15" customHeight="1" x14ac:dyDescent="0.4">
      <c r="A48" s="252" t="s">
        <v>209</v>
      </c>
      <c r="B48" s="252"/>
      <c r="C48" s="252"/>
      <c r="D48" s="252"/>
      <c r="E48" s="252"/>
      <c r="F48" s="252"/>
      <c r="G48" s="121">
        <v>39</v>
      </c>
      <c r="H48" s="124">
        <f>H44+H45+H46+H47</f>
        <v>6737441</v>
      </c>
      <c r="I48" s="124">
        <f>I44+I45+I46+I47</f>
        <v>36662983</v>
      </c>
    </row>
    <row r="49" spans="1:9" ht="24.6" customHeight="1" x14ac:dyDescent="0.4">
      <c r="A49" s="200" t="s">
        <v>306</v>
      </c>
      <c r="B49" s="200"/>
      <c r="C49" s="200"/>
      <c r="D49" s="200"/>
      <c r="E49" s="200"/>
      <c r="F49" s="200"/>
      <c r="G49" s="119">
        <v>40</v>
      </c>
      <c r="H49" s="123">
        <v>-9448433</v>
      </c>
      <c r="I49" s="123">
        <v>0</v>
      </c>
    </row>
    <row r="50" spans="1:9" ht="12.75" customHeight="1" x14ac:dyDescent="0.4">
      <c r="A50" s="200" t="s">
        <v>210</v>
      </c>
      <c r="B50" s="200"/>
      <c r="C50" s="200"/>
      <c r="D50" s="200"/>
      <c r="E50" s="200"/>
      <c r="F50" s="200"/>
      <c r="G50" s="119">
        <v>41</v>
      </c>
      <c r="H50" s="123">
        <v>0</v>
      </c>
      <c r="I50" s="123">
        <v>-1200000</v>
      </c>
    </row>
    <row r="51" spans="1:9" ht="12.75" customHeight="1" x14ac:dyDescent="0.4">
      <c r="A51" s="200" t="s">
        <v>211</v>
      </c>
      <c r="B51" s="200"/>
      <c r="C51" s="200"/>
      <c r="D51" s="200"/>
      <c r="E51" s="200"/>
      <c r="F51" s="200"/>
      <c r="G51" s="119">
        <v>42</v>
      </c>
      <c r="H51" s="123">
        <v>-474882</v>
      </c>
      <c r="I51" s="123">
        <v>-4432556</v>
      </c>
    </row>
    <row r="52" spans="1:9" ht="22.9" customHeight="1" x14ac:dyDescent="0.4">
      <c r="A52" s="200" t="s">
        <v>212</v>
      </c>
      <c r="B52" s="200"/>
      <c r="C52" s="200"/>
      <c r="D52" s="200"/>
      <c r="E52" s="200"/>
      <c r="F52" s="200"/>
      <c r="G52" s="119">
        <v>43</v>
      </c>
      <c r="H52" s="123">
        <v>0</v>
      </c>
      <c r="I52" s="123">
        <v>0</v>
      </c>
    </row>
    <row r="53" spans="1:9" ht="12.75" customHeight="1" x14ac:dyDescent="0.4">
      <c r="A53" s="200" t="s">
        <v>213</v>
      </c>
      <c r="B53" s="200"/>
      <c r="C53" s="200"/>
      <c r="D53" s="200"/>
      <c r="E53" s="200"/>
      <c r="F53" s="200"/>
      <c r="G53" s="119">
        <v>44</v>
      </c>
      <c r="H53" s="123">
        <v>0</v>
      </c>
      <c r="I53" s="123">
        <v>0</v>
      </c>
    </row>
    <row r="54" spans="1:9" ht="30.6" customHeight="1" x14ac:dyDescent="0.4">
      <c r="A54" s="252" t="s">
        <v>214</v>
      </c>
      <c r="B54" s="252"/>
      <c r="C54" s="252"/>
      <c r="D54" s="252"/>
      <c r="E54" s="252"/>
      <c r="F54" s="252"/>
      <c r="G54" s="121">
        <v>45</v>
      </c>
      <c r="H54" s="124">
        <f>H49+H50+H51+H52+H53</f>
        <v>-9923315</v>
      </c>
      <c r="I54" s="124">
        <f>I49+I50+I51+I52+I53</f>
        <v>-5632556</v>
      </c>
    </row>
    <row r="55" spans="1:9" ht="29.5" customHeight="1" x14ac:dyDescent="0.4">
      <c r="A55" s="253" t="s">
        <v>215</v>
      </c>
      <c r="B55" s="253"/>
      <c r="C55" s="253"/>
      <c r="D55" s="253"/>
      <c r="E55" s="253"/>
      <c r="F55" s="253"/>
      <c r="G55" s="121">
        <v>46</v>
      </c>
      <c r="H55" s="124">
        <f>H48+H54</f>
        <v>-3185874</v>
      </c>
      <c r="I55" s="124">
        <f>I48+I54</f>
        <v>31030427</v>
      </c>
    </row>
    <row r="56" spans="1:9" x14ac:dyDescent="0.4">
      <c r="A56" s="200" t="s">
        <v>216</v>
      </c>
      <c r="B56" s="200"/>
      <c r="C56" s="200"/>
      <c r="D56" s="200"/>
      <c r="E56" s="200"/>
      <c r="F56" s="200"/>
      <c r="G56" s="119">
        <v>47</v>
      </c>
      <c r="H56" s="123">
        <v>0</v>
      </c>
      <c r="I56" s="123">
        <v>0</v>
      </c>
    </row>
    <row r="57" spans="1:9" ht="26.5" customHeight="1" x14ac:dyDescent="0.4">
      <c r="A57" s="253" t="s">
        <v>217</v>
      </c>
      <c r="B57" s="253"/>
      <c r="C57" s="253"/>
      <c r="D57" s="253"/>
      <c r="E57" s="253"/>
      <c r="F57" s="253"/>
      <c r="G57" s="121">
        <v>48</v>
      </c>
      <c r="H57" s="124">
        <f>H27+H42+H55+H56</f>
        <v>-64914627</v>
      </c>
      <c r="I57" s="124">
        <f>I27+I42+I55+I56</f>
        <v>-1914570</v>
      </c>
    </row>
    <row r="58" spans="1:9" x14ac:dyDescent="0.4">
      <c r="A58" s="255" t="s">
        <v>218</v>
      </c>
      <c r="B58" s="255"/>
      <c r="C58" s="255"/>
      <c r="D58" s="255"/>
      <c r="E58" s="255"/>
      <c r="F58" s="255"/>
      <c r="G58" s="119">
        <v>49</v>
      </c>
      <c r="H58" s="123">
        <v>110303960</v>
      </c>
      <c r="I58" s="123">
        <v>159270915</v>
      </c>
    </row>
    <row r="59" spans="1:9" ht="31.15" customHeight="1" x14ac:dyDescent="0.4">
      <c r="A59" s="253" t="s">
        <v>219</v>
      </c>
      <c r="B59" s="253"/>
      <c r="C59" s="253"/>
      <c r="D59" s="253"/>
      <c r="E59" s="253"/>
      <c r="F59" s="253"/>
      <c r="G59" s="121">
        <v>50</v>
      </c>
      <c r="H59" s="124">
        <f>H57+H58</f>
        <v>45389333</v>
      </c>
      <c r="I59" s="124">
        <f>I57+I58</f>
        <v>157356345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110" zoomScaleNormal="100" workbookViewId="0">
      <selection activeCell="A2" sqref="A2:I2"/>
    </sheetView>
  </sheetViews>
  <sheetFormatPr defaultRowHeight="12.3" x14ac:dyDescent="0.4"/>
  <cols>
    <col min="1" max="7" width="9.1640625" style="15"/>
    <col min="8" max="9" width="22.1640625" style="24" customWidth="1"/>
    <col min="10" max="10" width="12" style="15" bestFit="1" customWidth="1"/>
    <col min="11" max="11" width="10.27734375" style="15" bestFit="1" customWidth="1"/>
    <col min="12" max="12" width="12.27734375" style="15" bestFit="1" customWidth="1"/>
    <col min="13" max="263" width="9.1640625" style="15"/>
    <col min="264" max="265" width="9.83203125" style="15" bestFit="1" customWidth="1"/>
    <col min="266" max="266" width="12" style="15" bestFit="1" customWidth="1"/>
    <col min="267" max="267" width="10.27734375" style="15" bestFit="1" customWidth="1"/>
    <col min="268" max="268" width="12.27734375" style="15" bestFit="1" customWidth="1"/>
    <col min="269" max="519" width="9.1640625" style="15"/>
    <col min="520" max="521" width="9.83203125" style="15" bestFit="1" customWidth="1"/>
    <col min="522" max="522" width="12" style="15" bestFit="1" customWidth="1"/>
    <col min="523" max="523" width="10.27734375" style="15" bestFit="1" customWidth="1"/>
    <col min="524" max="524" width="12.27734375" style="15" bestFit="1" customWidth="1"/>
    <col min="525" max="775" width="9.1640625" style="15"/>
    <col min="776" max="777" width="9.83203125" style="15" bestFit="1" customWidth="1"/>
    <col min="778" max="778" width="12" style="15" bestFit="1" customWidth="1"/>
    <col min="779" max="779" width="10.27734375" style="15" bestFit="1" customWidth="1"/>
    <col min="780" max="780" width="12.27734375" style="15" bestFit="1" customWidth="1"/>
    <col min="781" max="1031" width="9.1640625" style="15"/>
    <col min="1032" max="1033" width="9.83203125" style="15" bestFit="1" customWidth="1"/>
    <col min="1034" max="1034" width="12" style="15" bestFit="1" customWidth="1"/>
    <col min="1035" max="1035" width="10.27734375" style="15" bestFit="1" customWidth="1"/>
    <col min="1036" max="1036" width="12.27734375" style="15" bestFit="1" customWidth="1"/>
    <col min="1037" max="1287" width="9.1640625" style="15"/>
    <col min="1288" max="1289" width="9.83203125" style="15" bestFit="1" customWidth="1"/>
    <col min="1290" max="1290" width="12" style="15" bestFit="1" customWidth="1"/>
    <col min="1291" max="1291" width="10.27734375" style="15" bestFit="1" customWidth="1"/>
    <col min="1292" max="1292" width="12.27734375" style="15" bestFit="1" customWidth="1"/>
    <col min="1293" max="1543" width="9.1640625" style="15"/>
    <col min="1544" max="1545" width="9.83203125" style="15" bestFit="1" customWidth="1"/>
    <col min="1546" max="1546" width="12" style="15" bestFit="1" customWidth="1"/>
    <col min="1547" max="1547" width="10.27734375" style="15" bestFit="1" customWidth="1"/>
    <col min="1548" max="1548" width="12.27734375" style="15" bestFit="1" customWidth="1"/>
    <col min="1549" max="1799" width="9.1640625" style="15"/>
    <col min="1800" max="1801" width="9.83203125" style="15" bestFit="1" customWidth="1"/>
    <col min="1802" max="1802" width="12" style="15" bestFit="1" customWidth="1"/>
    <col min="1803" max="1803" width="10.27734375" style="15" bestFit="1" customWidth="1"/>
    <col min="1804" max="1804" width="12.27734375" style="15" bestFit="1" customWidth="1"/>
    <col min="1805" max="2055" width="9.1640625" style="15"/>
    <col min="2056" max="2057" width="9.83203125" style="15" bestFit="1" customWidth="1"/>
    <col min="2058" max="2058" width="12" style="15" bestFit="1" customWidth="1"/>
    <col min="2059" max="2059" width="10.27734375" style="15" bestFit="1" customWidth="1"/>
    <col min="2060" max="2060" width="12.27734375" style="15" bestFit="1" customWidth="1"/>
    <col min="2061" max="2311" width="9.1640625" style="15"/>
    <col min="2312" max="2313" width="9.83203125" style="15" bestFit="1" customWidth="1"/>
    <col min="2314" max="2314" width="12" style="15" bestFit="1" customWidth="1"/>
    <col min="2315" max="2315" width="10.27734375" style="15" bestFit="1" customWidth="1"/>
    <col min="2316" max="2316" width="12.27734375" style="15" bestFit="1" customWidth="1"/>
    <col min="2317" max="2567" width="9.1640625" style="15"/>
    <col min="2568" max="2569" width="9.83203125" style="15" bestFit="1" customWidth="1"/>
    <col min="2570" max="2570" width="12" style="15" bestFit="1" customWidth="1"/>
    <col min="2571" max="2571" width="10.27734375" style="15" bestFit="1" customWidth="1"/>
    <col min="2572" max="2572" width="12.27734375" style="15" bestFit="1" customWidth="1"/>
    <col min="2573" max="2823" width="9.1640625" style="15"/>
    <col min="2824" max="2825" width="9.83203125" style="15" bestFit="1" customWidth="1"/>
    <col min="2826" max="2826" width="12" style="15" bestFit="1" customWidth="1"/>
    <col min="2827" max="2827" width="10.27734375" style="15" bestFit="1" customWidth="1"/>
    <col min="2828" max="2828" width="12.27734375" style="15" bestFit="1" customWidth="1"/>
    <col min="2829" max="3079" width="9.1640625" style="15"/>
    <col min="3080" max="3081" width="9.83203125" style="15" bestFit="1" customWidth="1"/>
    <col min="3082" max="3082" width="12" style="15" bestFit="1" customWidth="1"/>
    <col min="3083" max="3083" width="10.27734375" style="15" bestFit="1" customWidth="1"/>
    <col min="3084" max="3084" width="12.27734375" style="15" bestFit="1" customWidth="1"/>
    <col min="3085" max="3335" width="9.1640625" style="15"/>
    <col min="3336" max="3337" width="9.83203125" style="15" bestFit="1" customWidth="1"/>
    <col min="3338" max="3338" width="12" style="15" bestFit="1" customWidth="1"/>
    <col min="3339" max="3339" width="10.27734375" style="15" bestFit="1" customWidth="1"/>
    <col min="3340" max="3340" width="12.27734375" style="15" bestFit="1" customWidth="1"/>
    <col min="3341" max="3591" width="9.1640625" style="15"/>
    <col min="3592" max="3593" width="9.83203125" style="15" bestFit="1" customWidth="1"/>
    <col min="3594" max="3594" width="12" style="15" bestFit="1" customWidth="1"/>
    <col min="3595" max="3595" width="10.27734375" style="15" bestFit="1" customWidth="1"/>
    <col min="3596" max="3596" width="12.27734375" style="15" bestFit="1" customWidth="1"/>
    <col min="3597" max="3847" width="9.1640625" style="15"/>
    <col min="3848" max="3849" width="9.83203125" style="15" bestFit="1" customWidth="1"/>
    <col min="3850" max="3850" width="12" style="15" bestFit="1" customWidth="1"/>
    <col min="3851" max="3851" width="10.27734375" style="15" bestFit="1" customWidth="1"/>
    <col min="3852" max="3852" width="12.27734375" style="15" bestFit="1" customWidth="1"/>
    <col min="3853" max="4103" width="9.1640625" style="15"/>
    <col min="4104" max="4105" width="9.83203125" style="15" bestFit="1" customWidth="1"/>
    <col min="4106" max="4106" width="12" style="15" bestFit="1" customWidth="1"/>
    <col min="4107" max="4107" width="10.27734375" style="15" bestFit="1" customWidth="1"/>
    <col min="4108" max="4108" width="12.27734375" style="15" bestFit="1" customWidth="1"/>
    <col min="4109" max="4359" width="9.1640625" style="15"/>
    <col min="4360" max="4361" width="9.83203125" style="15" bestFit="1" customWidth="1"/>
    <col min="4362" max="4362" width="12" style="15" bestFit="1" customWidth="1"/>
    <col min="4363" max="4363" width="10.27734375" style="15" bestFit="1" customWidth="1"/>
    <col min="4364" max="4364" width="12.27734375" style="15" bestFit="1" customWidth="1"/>
    <col min="4365" max="4615" width="9.1640625" style="15"/>
    <col min="4616" max="4617" width="9.83203125" style="15" bestFit="1" customWidth="1"/>
    <col min="4618" max="4618" width="12" style="15" bestFit="1" customWidth="1"/>
    <col min="4619" max="4619" width="10.27734375" style="15" bestFit="1" customWidth="1"/>
    <col min="4620" max="4620" width="12.27734375" style="15" bestFit="1" customWidth="1"/>
    <col min="4621" max="4871" width="9.1640625" style="15"/>
    <col min="4872" max="4873" width="9.83203125" style="15" bestFit="1" customWidth="1"/>
    <col min="4874" max="4874" width="12" style="15" bestFit="1" customWidth="1"/>
    <col min="4875" max="4875" width="10.27734375" style="15" bestFit="1" customWidth="1"/>
    <col min="4876" max="4876" width="12.27734375" style="15" bestFit="1" customWidth="1"/>
    <col min="4877" max="5127" width="9.1640625" style="15"/>
    <col min="5128" max="5129" width="9.83203125" style="15" bestFit="1" customWidth="1"/>
    <col min="5130" max="5130" width="12" style="15" bestFit="1" customWidth="1"/>
    <col min="5131" max="5131" width="10.27734375" style="15" bestFit="1" customWidth="1"/>
    <col min="5132" max="5132" width="12.27734375" style="15" bestFit="1" customWidth="1"/>
    <col min="5133" max="5383" width="9.1640625" style="15"/>
    <col min="5384" max="5385" width="9.83203125" style="15" bestFit="1" customWidth="1"/>
    <col min="5386" max="5386" width="12" style="15" bestFit="1" customWidth="1"/>
    <col min="5387" max="5387" width="10.27734375" style="15" bestFit="1" customWidth="1"/>
    <col min="5388" max="5388" width="12.27734375" style="15" bestFit="1" customWidth="1"/>
    <col min="5389" max="5639" width="9.1640625" style="15"/>
    <col min="5640" max="5641" width="9.83203125" style="15" bestFit="1" customWidth="1"/>
    <col min="5642" max="5642" width="12" style="15" bestFit="1" customWidth="1"/>
    <col min="5643" max="5643" width="10.27734375" style="15" bestFit="1" customWidth="1"/>
    <col min="5644" max="5644" width="12.27734375" style="15" bestFit="1" customWidth="1"/>
    <col min="5645" max="5895" width="9.1640625" style="15"/>
    <col min="5896" max="5897" width="9.83203125" style="15" bestFit="1" customWidth="1"/>
    <col min="5898" max="5898" width="12" style="15" bestFit="1" customWidth="1"/>
    <col min="5899" max="5899" width="10.27734375" style="15" bestFit="1" customWidth="1"/>
    <col min="5900" max="5900" width="12.27734375" style="15" bestFit="1" customWidth="1"/>
    <col min="5901" max="6151" width="9.1640625" style="15"/>
    <col min="6152" max="6153" width="9.83203125" style="15" bestFit="1" customWidth="1"/>
    <col min="6154" max="6154" width="12" style="15" bestFit="1" customWidth="1"/>
    <col min="6155" max="6155" width="10.27734375" style="15" bestFit="1" customWidth="1"/>
    <col min="6156" max="6156" width="12.27734375" style="15" bestFit="1" customWidth="1"/>
    <col min="6157" max="6407" width="9.1640625" style="15"/>
    <col min="6408" max="6409" width="9.83203125" style="15" bestFit="1" customWidth="1"/>
    <col min="6410" max="6410" width="12" style="15" bestFit="1" customWidth="1"/>
    <col min="6411" max="6411" width="10.27734375" style="15" bestFit="1" customWidth="1"/>
    <col min="6412" max="6412" width="12.27734375" style="15" bestFit="1" customWidth="1"/>
    <col min="6413" max="6663" width="9.1640625" style="15"/>
    <col min="6664" max="6665" width="9.83203125" style="15" bestFit="1" customWidth="1"/>
    <col min="6666" max="6666" width="12" style="15" bestFit="1" customWidth="1"/>
    <col min="6667" max="6667" width="10.27734375" style="15" bestFit="1" customWidth="1"/>
    <col min="6668" max="6668" width="12.27734375" style="15" bestFit="1" customWidth="1"/>
    <col min="6669" max="6919" width="9.1640625" style="15"/>
    <col min="6920" max="6921" width="9.83203125" style="15" bestFit="1" customWidth="1"/>
    <col min="6922" max="6922" width="12" style="15" bestFit="1" customWidth="1"/>
    <col min="6923" max="6923" width="10.27734375" style="15" bestFit="1" customWidth="1"/>
    <col min="6924" max="6924" width="12.27734375" style="15" bestFit="1" customWidth="1"/>
    <col min="6925" max="7175" width="9.1640625" style="15"/>
    <col min="7176" max="7177" width="9.83203125" style="15" bestFit="1" customWidth="1"/>
    <col min="7178" max="7178" width="12" style="15" bestFit="1" customWidth="1"/>
    <col min="7179" max="7179" width="10.27734375" style="15" bestFit="1" customWidth="1"/>
    <col min="7180" max="7180" width="12.27734375" style="15" bestFit="1" customWidth="1"/>
    <col min="7181" max="7431" width="9.1640625" style="15"/>
    <col min="7432" max="7433" width="9.83203125" style="15" bestFit="1" customWidth="1"/>
    <col min="7434" max="7434" width="12" style="15" bestFit="1" customWidth="1"/>
    <col min="7435" max="7435" width="10.27734375" style="15" bestFit="1" customWidth="1"/>
    <col min="7436" max="7436" width="12.27734375" style="15" bestFit="1" customWidth="1"/>
    <col min="7437" max="7687" width="9.1640625" style="15"/>
    <col min="7688" max="7689" width="9.83203125" style="15" bestFit="1" customWidth="1"/>
    <col min="7690" max="7690" width="12" style="15" bestFit="1" customWidth="1"/>
    <col min="7691" max="7691" width="10.27734375" style="15" bestFit="1" customWidth="1"/>
    <col min="7692" max="7692" width="12.27734375" style="15" bestFit="1" customWidth="1"/>
    <col min="7693" max="7943" width="9.1640625" style="15"/>
    <col min="7944" max="7945" width="9.83203125" style="15" bestFit="1" customWidth="1"/>
    <col min="7946" max="7946" width="12" style="15" bestFit="1" customWidth="1"/>
    <col min="7947" max="7947" width="10.27734375" style="15" bestFit="1" customWidth="1"/>
    <col min="7948" max="7948" width="12.27734375" style="15" bestFit="1" customWidth="1"/>
    <col min="7949" max="8199" width="9.1640625" style="15"/>
    <col min="8200" max="8201" width="9.83203125" style="15" bestFit="1" customWidth="1"/>
    <col min="8202" max="8202" width="12" style="15" bestFit="1" customWidth="1"/>
    <col min="8203" max="8203" width="10.27734375" style="15" bestFit="1" customWidth="1"/>
    <col min="8204" max="8204" width="12.27734375" style="15" bestFit="1" customWidth="1"/>
    <col min="8205" max="8455" width="9.1640625" style="15"/>
    <col min="8456" max="8457" width="9.83203125" style="15" bestFit="1" customWidth="1"/>
    <col min="8458" max="8458" width="12" style="15" bestFit="1" customWidth="1"/>
    <col min="8459" max="8459" width="10.27734375" style="15" bestFit="1" customWidth="1"/>
    <col min="8460" max="8460" width="12.27734375" style="15" bestFit="1" customWidth="1"/>
    <col min="8461" max="8711" width="9.1640625" style="15"/>
    <col min="8712" max="8713" width="9.83203125" style="15" bestFit="1" customWidth="1"/>
    <col min="8714" max="8714" width="12" style="15" bestFit="1" customWidth="1"/>
    <col min="8715" max="8715" width="10.27734375" style="15" bestFit="1" customWidth="1"/>
    <col min="8716" max="8716" width="12.27734375" style="15" bestFit="1" customWidth="1"/>
    <col min="8717" max="8967" width="9.1640625" style="15"/>
    <col min="8968" max="8969" width="9.83203125" style="15" bestFit="1" customWidth="1"/>
    <col min="8970" max="8970" width="12" style="15" bestFit="1" customWidth="1"/>
    <col min="8971" max="8971" width="10.27734375" style="15" bestFit="1" customWidth="1"/>
    <col min="8972" max="8972" width="12.27734375" style="15" bestFit="1" customWidth="1"/>
    <col min="8973" max="9223" width="9.1640625" style="15"/>
    <col min="9224" max="9225" width="9.83203125" style="15" bestFit="1" customWidth="1"/>
    <col min="9226" max="9226" width="12" style="15" bestFit="1" customWidth="1"/>
    <col min="9227" max="9227" width="10.27734375" style="15" bestFit="1" customWidth="1"/>
    <col min="9228" max="9228" width="12.27734375" style="15" bestFit="1" customWidth="1"/>
    <col min="9229" max="9479" width="9.1640625" style="15"/>
    <col min="9480" max="9481" width="9.83203125" style="15" bestFit="1" customWidth="1"/>
    <col min="9482" max="9482" width="12" style="15" bestFit="1" customWidth="1"/>
    <col min="9483" max="9483" width="10.27734375" style="15" bestFit="1" customWidth="1"/>
    <col min="9484" max="9484" width="12.27734375" style="15" bestFit="1" customWidth="1"/>
    <col min="9485" max="9735" width="9.1640625" style="15"/>
    <col min="9736" max="9737" width="9.83203125" style="15" bestFit="1" customWidth="1"/>
    <col min="9738" max="9738" width="12" style="15" bestFit="1" customWidth="1"/>
    <col min="9739" max="9739" width="10.27734375" style="15" bestFit="1" customWidth="1"/>
    <col min="9740" max="9740" width="12.27734375" style="15" bestFit="1" customWidth="1"/>
    <col min="9741" max="9991" width="9.1640625" style="15"/>
    <col min="9992" max="9993" width="9.83203125" style="15" bestFit="1" customWidth="1"/>
    <col min="9994" max="9994" width="12" style="15" bestFit="1" customWidth="1"/>
    <col min="9995" max="9995" width="10.27734375" style="15" bestFit="1" customWidth="1"/>
    <col min="9996" max="9996" width="12.27734375" style="15" bestFit="1" customWidth="1"/>
    <col min="9997" max="10247" width="9.1640625" style="15"/>
    <col min="10248" max="10249" width="9.83203125" style="15" bestFit="1" customWidth="1"/>
    <col min="10250" max="10250" width="12" style="15" bestFit="1" customWidth="1"/>
    <col min="10251" max="10251" width="10.27734375" style="15" bestFit="1" customWidth="1"/>
    <col min="10252" max="10252" width="12.27734375" style="15" bestFit="1" customWidth="1"/>
    <col min="10253" max="10503" width="9.1640625" style="15"/>
    <col min="10504" max="10505" width="9.83203125" style="15" bestFit="1" customWidth="1"/>
    <col min="10506" max="10506" width="12" style="15" bestFit="1" customWidth="1"/>
    <col min="10507" max="10507" width="10.27734375" style="15" bestFit="1" customWidth="1"/>
    <col min="10508" max="10508" width="12.27734375" style="15" bestFit="1" customWidth="1"/>
    <col min="10509" max="10759" width="9.1640625" style="15"/>
    <col min="10760" max="10761" width="9.83203125" style="15" bestFit="1" customWidth="1"/>
    <col min="10762" max="10762" width="12" style="15" bestFit="1" customWidth="1"/>
    <col min="10763" max="10763" width="10.27734375" style="15" bestFit="1" customWidth="1"/>
    <col min="10764" max="10764" width="12.27734375" style="15" bestFit="1" customWidth="1"/>
    <col min="10765" max="11015" width="9.1640625" style="15"/>
    <col min="11016" max="11017" width="9.83203125" style="15" bestFit="1" customWidth="1"/>
    <col min="11018" max="11018" width="12" style="15" bestFit="1" customWidth="1"/>
    <col min="11019" max="11019" width="10.27734375" style="15" bestFit="1" customWidth="1"/>
    <col min="11020" max="11020" width="12.27734375" style="15" bestFit="1" customWidth="1"/>
    <col min="11021" max="11271" width="9.1640625" style="15"/>
    <col min="11272" max="11273" width="9.83203125" style="15" bestFit="1" customWidth="1"/>
    <col min="11274" max="11274" width="12" style="15" bestFit="1" customWidth="1"/>
    <col min="11275" max="11275" width="10.27734375" style="15" bestFit="1" customWidth="1"/>
    <col min="11276" max="11276" width="12.27734375" style="15" bestFit="1" customWidth="1"/>
    <col min="11277" max="11527" width="9.1640625" style="15"/>
    <col min="11528" max="11529" width="9.83203125" style="15" bestFit="1" customWidth="1"/>
    <col min="11530" max="11530" width="12" style="15" bestFit="1" customWidth="1"/>
    <col min="11531" max="11531" width="10.27734375" style="15" bestFit="1" customWidth="1"/>
    <col min="11532" max="11532" width="12.27734375" style="15" bestFit="1" customWidth="1"/>
    <col min="11533" max="11783" width="9.1640625" style="15"/>
    <col min="11784" max="11785" width="9.83203125" style="15" bestFit="1" customWidth="1"/>
    <col min="11786" max="11786" width="12" style="15" bestFit="1" customWidth="1"/>
    <col min="11787" max="11787" width="10.27734375" style="15" bestFit="1" customWidth="1"/>
    <col min="11788" max="11788" width="12.27734375" style="15" bestFit="1" customWidth="1"/>
    <col min="11789" max="12039" width="9.1640625" style="15"/>
    <col min="12040" max="12041" width="9.83203125" style="15" bestFit="1" customWidth="1"/>
    <col min="12042" max="12042" width="12" style="15" bestFit="1" customWidth="1"/>
    <col min="12043" max="12043" width="10.27734375" style="15" bestFit="1" customWidth="1"/>
    <col min="12044" max="12044" width="12.27734375" style="15" bestFit="1" customWidth="1"/>
    <col min="12045" max="12295" width="9.1640625" style="15"/>
    <col min="12296" max="12297" width="9.83203125" style="15" bestFit="1" customWidth="1"/>
    <col min="12298" max="12298" width="12" style="15" bestFit="1" customWidth="1"/>
    <col min="12299" max="12299" width="10.27734375" style="15" bestFit="1" customWidth="1"/>
    <col min="12300" max="12300" width="12.27734375" style="15" bestFit="1" customWidth="1"/>
    <col min="12301" max="12551" width="9.1640625" style="15"/>
    <col min="12552" max="12553" width="9.83203125" style="15" bestFit="1" customWidth="1"/>
    <col min="12554" max="12554" width="12" style="15" bestFit="1" customWidth="1"/>
    <col min="12555" max="12555" width="10.27734375" style="15" bestFit="1" customWidth="1"/>
    <col min="12556" max="12556" width="12.27734375" style="15" bestFit="1" customWidth="1"/>
    <col min="12557" max="12807" width="9.1640625" style="15"/>
    <col min="12808" max="12809" width="9.83203125" style="15" bestFit="1" customWidth="1"/>
    <col min="12810" max="12810" width="12" style="15" bestFit="1" customWidth="1"/>
    <col min="12811" max="12811" width="10.27734375" style="15" bestFit="1" customWidth="1"/>
    <col min="12812" max="12812" width="12.27734375" style="15" bestFit="1" customWidth="1"/>
    <col min="12813" max="13063" width="9.1640625" style="15"/>
    <col min="13064" max="13065" width="9.83203125" style="15" bestFit="1" customWidth="1"/>
    <col min="13066" max="13066" width="12" style="15" bestFit="1" customWidth="1"/>
    <col min="13067" max="13067" width="10.27734375" style="15" bestFit="1" customWidth="1"/>
    <col min="13068" max="13068" width="12.27734375" style="15" bestFit="1" customWidth="1"/>
    <col min="13069" max="13319" width="9.1640625" style="15"/>
    <col min="13320" max="13321" width="9.83203125" style="15" bestFit="1" customWidth="1"/>
    <col min="13322" max="13322" width="12" style="15" bestFit="1" customWidth="1"/>
    <col min="13323" max="13323" width="10.27734375" style="15" bestFit="1" customWidth="1"/>
    <col min="13324" max="13324" width="12.27734375" style="15" bestFit="1" customWidth="1"/>
    <col min="13325" max="13575" width="9.1640625" style="15"/>
    <col min="13576" max="13577" width="9.83203125" style="15" bestFit="1" customWidth="1"/>
    <col min="13578" max="13578" width="12" style="15" bestFit="1" customWidth="1"/>
    <col min="13579" max="13579" width="10.27734375" style="15" bestFit="1" customWidth="1"/>
    <col min="13580" max="13580" width="12.27734375" style="15" bestFit="1" customWidth="1"/>
    <col min="13581" max="13831" width="9.1640625" style="15"/>
    <col min="13832" max="13833" width="9.83203125" style="15" bestFit="1" customWidth="1"/>
    <col min="13834" max="13834" width="12" style="15" bestFit="1" customWidth="1"/>
    <col min="13835" max="13835" width="10.27734375" style="15" bestFit="1" customWidth="1"/>
    <col min="13836" max="13836" width="12.27734375" style="15" bestFit="1" customWidth="1"/>
    <col min="13837" max="14087" width="9.1640625" style="15"/>
    <col min="14088" max="14089" width="9.83203125" style="15" bestFit="1" customWidth="1"/>
    <col min="14090" max="14090" width="12" style="15" bestFit="1" customWidth="1"/>
    <col min="14091" max="14091" width="10.27734375" style="15" bestFit="1" customWidth="1"/>
    <col min="14092" max="14092" width="12.27734375" style="15" bestFit="1" customWidth="1"/>
    <col min="14093" max="14343" width="9.1640625" style="15"/>
    <col min="14344" max="14345" width="9.83203125" style="15" bestFit="1" customWidth="1"/>
    <col min="14346" max="14346" width="12" style="15" bestFit="1" customWidth="1"/>
    <col min="14347" max="14347" width="10.27734375" style="15" bestFit="1" customWidth="1"/>
    <col min="14348" max="14348" width="12.27734375" style="15" bestFit="1" customWidth="1"/>
    <col min="14349" max="14599" width="9.1640625" style="15"/>
    <col min="14600" max="14601" width="9.83203125" style="15" bestFit="1" customWidth="1"/>
    <col min="14602" max="14602" width="12" style="15" bestFit="1" customWidth="1"/>
    <col min="14603" max="14603" width="10.27734375" style="15" bestFit="1" customWidth="1"/>
    <col min="14604" max="14604" width="12.27734375" style="15" bestFit="1" customWidth="1"/>
    <col min="14605" max="14855" width="9.1640625" style="15"/>
    <col min="14856" max="14857" width="9.83203125" style="15" bestFit="1" customWidth="1"/>
    <col min="14858" max="14858" width="12" style="15" bestFit="1" customWidth="1"/>
    <col min="14859" max="14859" width="10.27734375" style="15" bestFit="1" customWidth="1"/>
    <col min="14860" max="14860" width="12.27734375" style="15" bestFit="1" customWidth="1"/>
    <col min="14861" max="15111" width="9.1640625" style="15"/>
    <col min="15112" max="15113" width="9.83203125" style="15" bestFit="1" customWidth="1"/>
    <col min="15114" max="15114" width="12" style="15" bestFit="1" customWidth="1"/>
    <col min="15115" max="15115" width="10.27734375" style="15" bestFit="1" customWidth="1"/>
    <col min="15116" max="15116" width="12.27734375" style="15" bestFit="1" customWidth="1"/>
    <col min="15117" max="15367" width="9.1640625" style="15"/>
    <col min="15368" max="15369" width="9.83203125" style="15" bestFit="1" customWidth="1"/>
    <col min="15370" max="15370" width="12" style="15" bestFit="1" customWidth="1"/>
    <col min="15371" max="15371" width="10.27734375" style="15" bestFit="1" customWidth="1"/>
    <col min="15372" max="15372" width="12.27734375" style="15" bestFit="1" customWidth="1"/>
    <col min="15373" max="15623" width="9.1640625" style="15"/>
    <col min="15624" max="15625" width="9.83203125" style="15" bestFit="1" customWidth="1"/>
    <col min="15626" max="15626" width="12" style="15" bestFit="1" customWidth="1"/>
    <col min="15627" max="15627" width="10.27734375" style="15" bestFit="1" customWidth="1"/>
    <col min="15628" max="15628" width="12.27734375" style="15" bestFit="1" customWidth="1"/>
    <col min="15629" max="15879" width="9.1640625" style="15"/>
    <col min="15880" max="15881" width="9.83203125" style="15" bestFit="1" customWidth="1"/>
    <col min="15882" max="15882" width="12" style="15" bestFit="1" customWidth="1"/>
    <col min="15883" max="15883" width="10.27734375" style="15" bestFit="1" customWidth="1"/>
    <col min="15884" max="15884" width="12.27734375" style="15" bestFit="1" customWidth="1"/>
    <col min="15885" max="16135" width="9.1640625" style="15"/>
    <col min="16136" max="16137" width="9.83203125" style="15" bestFit="1" customWidth="1"/>
    <col min="16138" max="16138" width="12" style="15" bestFit="1" customWidth="1"/>
    <col min="16139" max="16139" width="10.27734375" style="15" bestFit="1" customWidth="1"/>
    <col min="16140" max="16140" width="12.27734375" style="15" bestFit="1" customWidth="1"/>
    <col min="16141" max="16384" width="9.1640625" style="15"/>
  </cols>
  <sheetData>
    <row r="1" spans="1:9" ht="12.75" customHeight="1" x14ac:dyDescent="0.4">
      <c r="A1" s="257" t="s">
        <v>220</v>
      </c>
      <c r="B1" s="258"/>
      <c r="C1" s="258"/>
      <c r="D1" s="258"/>
      <c r="E1" s="258"/>
      <c r="F1" s="258"/>
      <c r="G1" s="258"/>
      <c r="H1" s="258"/>
      <c r="I1" s="258"/>
    </row>
    <row r="2" spans="1:9" ht="12.75" customHeight="1" x14ac:dyDescent="0.4">
      <c r="A2" s="259" t="s">
        <v>448</v>
      </c>
      <c r="B2" s="210"/>
      <c r="C2" s="210"/>
      <c r="D2" s="210"/>
      <c r="E2" s="210"/>
      <c r="F2" s="210"/>
      <c r="G2" s="210"/>
      <c r="H2" s="210"/>
      <c r="I2" s="210"/>
    </row>
    <row r="3" spans="1:9" x14ac:dyDescent="0.4">
      <c r="A3" s="267" t="s">
        <v>282</v>
      </c>
      <c r="B3" s="268"/>
      <c r="C3" s="268"/>
      <c r="D3" s="268"/>
      <c r="E3" s="268"/>
      <c r="F3" s="268"/>
      <c r="G3" s="268"/>
      <c r="H3" s="268"/>
      <c r="I3" s="268"/>
    </row>
    <row r="4" spans="1:9" ht="12.3" customHeight="1" x14ac:dyDescent="0.4">
      <c r="A4" s="260" t="s">
        <v>515</v>
      </c>
      <c r="B4" s="214"/>
      <c r="C4" s="214"/>
      <c r="D4" s="214"/>
      <c r="E4" s="214"/>
      <c r="F4" s="214"/>
      <c r="G4" s="214"/>
      <c r="H4" s="214"/>
      <c r="I4" s="215"/>
    </row>
    <row r="5" spans="1:9" ht="22.2" thickBot="1" x14ac:dyDescent="0.45">
      <c r="A5" s="282" t="s">
        <v>2</v>
      </c>
      <c r="B5" s="283"/>
      <c r="C5" s="283"/>
      <c r="D5" s="283"/>
      <c r="E5" s="283"/>
      <c r="F5" s="284"/>
      <c r="G5" s="17" t="s">
        <v>103</v>
      </c>
      <c r="H5" s="25" t="s">
        <v>302</v>
      </c>
      <c r="I5" s="25" t="s">
        <v>279</v>
      </c>
    </row>
    <row r="6" spans="1:9" x14ac:dyDescent="0.4">
      <c r="A6" s="273">
        <v>1</v>
      </c>
      <c r="B6" s="274"/>
      <c r="C6" s="274"/>
      <c r="D6" s="274"/>
      <c r="E6" s="274"/>
      <c r="F6" s="275"/>
      <c r="G6" s="18">
        <v>2</v>
      </c>
      <c r="H6" s="26" t="s">
        <v>167</v>
      </c>
      <c r="I6" s="26" t="s">
        <v>168</v>
      </c>
    </row>
    <row r="7" spans="1:9" x14ac:dyDescent="0.4">
      <c r="A7" s="278" t="s">
        <v>169</v>
      </c>
      <c r="B7" s="279"/>
      <c r="C7" s="279"/>
      <c r="D7" s="279"/>
      <c r="E7" s="279"/>
      <c r="F7" s="279"/>
      <c r="G7" s="279"/>
      <c r="H7" s="279"/>
      <c r="I7" s="280"/>
    </row>
    <row r="8" spans="1:9" x14ac:dyDescent="0.4">
      <c r="A8" s="281" t="s">
        <v>221</v>
      </c>
      <c r="B8" s="281"/>
      <c r="C8" s="281"/>
      <c r="D8" s="281"/>
      <c r="E8" s="281"/>
      <c r="F8" s="281"/>
      <c r="G8" s="19">
        <v>1</v>
      </c>
      <c r="H8" s="28">
        <v>0</v>
      </c>
      <c r="I8" s="28">
        <v>0</v>
      </c>
    </row>
    <row r="9" spans="1:9" x14ac:dyDescent="0.4">
      <c r="A9" s="265" t="s">
        <v>222</v>
      </c>
      <c r="B9" s="265"/>
      <c r="C9" s="265"/>
      <c r="D9" s="265"/>
      <c r="E9" s="265"/>
      <c r="F9" s="265"/>
      <c r="G9" s="20">
        <v>2</v>
      </c>
      <c r="H9" s="28">
        <v>0</v>
      </c>
      <c r="I9" s="28">
        <v>0</v>
      </c>
    </row>
    <row r="10" spans="1:9" x14ac:dyDescent="0.4">
      <c r="A10" s="265" t="s">
        <v>223</v>
      </c>
      <c r="B10" s="265"/>
      <c r="C10" s="265"/>
      <c r="D10" s="265"/>
      <c r="E10" s="265"/>
      <c r="F10" s="265"/>
      <c r="G10" s="20">
        <v>3</v>
      </c>
      <c r="H10" s="28">
        <v>0</v>
      </c>
      <c r="I10" s="28">
        <v>0</v>
      </c>
    </row>
    <row r="11" spans="1:9" x14ac:dyDescent="0.4">
      <c r="A11" s="265" t="s">
        <v>224</v>
      </c>
      <c r="B11" s="265"/>
      <c r="C11" s="265"/>
      <c r="D11" s="265"/>
      <c r="E11" s="265"/>
      <c r="F11" s="265"/>
      <c r="G11" s="20">
        <v>4</v>
      </c>
      <c r="H11" s="28">
        <v>0</v>
      </c>
      <c r="I11" s="28">
        <v>0</v>
      </c>
    </row>
    <row r="12" spans="1:9" x14ac:dyDescent="0.4">
      <c r="A12" s="265" t="s">
        <v>394</v>
      </c>
      <c r="B12" s="265"/>
      <c r="C12" s="265"/>
      <c r="D12" s="265"/>
      <c r="E12" s="265"/>
      <c r="F12" s="265"/>
      <c r="G12" s="20">
        <v>5</v>
      </c>
      <c r="H12" s="28">
        <v>0</v>
      </c>
      <c r="I12" s="28">
        <v>0</v>
      </c>
    </row>
    <row r="13" spans="1:9" x14ac:dyDescent="0.4">
      <c r="A13" s="266" t="s">
        <v>395</v>
      </c>
      <c r="B13" s="266"/>
      <c r="C13" s="266"/>
      <c r="D13" s="266"/>
      <c r="E13" s="266"/>
      <c r="F13" s="266"/>
      <c r="G13" s="109">
        <v>6</v>
      </c>
      <c r="H13" s="112">
        <f>SUM(H8:H12)</f>
        <v>0</v>
      </c>
      <c r="I13" s="112">
        <f>SUM(I8:I12)</f>
        <v>0</v>
      </c>
    </row>
    <row r="14" spans="1:9" ht="12.75" customHeight="1" x14ac:dyDescent="0.4">
      <c r="A14" s="265" t="s">
        <v>396</v>
      </c>
      <c r="B14" s="265"/>
      <c r="C14" s="265"/>
      <c r="D14" s="265"/>
      <c r="E14" s="265"/>
      <c r="F14" s="265"/>
      <c r="G14" s="20">
        <v>7</v>
      </c>
      <c r="H14" s="28">
        <v>0</v>
      </c>
      <c r="I14" s="28">
        <v>0</v>
      </c>
    </row>
    <row r="15" spans="1:9" ht="12.75" customHeight="1" x14ac:dyDescent="0.4">
      <c r="A15" s="265" t="s">
        <v>397</v>
      </c>
      <c r="B15" s="265"/>
      <c r="C15" s="265"/>
      <c r="D15" s="265"/>
      <c r="E15" s="265"/>
      <c r="F15" s="265"/>
      <c r="G15" s="20">
        <v>8</v>
      </c>
      <c r="H15" s="28">
        <v>0</v>
      </c>
      <c r="I15" s="28">
        <v>0</v>
      </c>
    </row>
    <row r="16" spans="1:9" ht="12.75" customHeight="1" x14ac:dyDescent="0.4">
      <c r="A16" s="265" t="s">
        <v>398</v>
      </c>
      <c r="B16" s="265"/>
      <c r="C16" s="265"/>
      <c r="D16" s="265"/>
      <c r="E16" s="265"/>
      <c r="F16" s="265"/>
      <c r="G16" s="20">
        <v>9</v>
      </c>
      <c r="H16" s="28">
        <v>0</v>
      </c>
      <c r="I16" s="28">
        <v>0</v>
      </c>
    </row>
    <row r="17" spans="1:9" ht="12.75" customHeight="1" x14ac:dyDescent="0.4">
      <c r="A17" s="265" t="s">
        <v>399</v>
      </c>
      <c r="B17" s="265"/>
      <c r="C17" s="265"/>
      <c r="D17" s="265"/>
      <c r="E17" s="265"/>
      <c r="F17" s="265"/>
      <c r="G17" s="20">
        <v>10</v>
      </c>
      <c r="H17" s="28">
        <v>0</v>
      </c>
      <c r="I17" s="28">
        <v>0</v>
      </c>
    </row>
    <row r="18" spans="1:9" ht="12.75" customHeight="1" x14ac:dyDescent="0.4">
      <c r="A18" s="265" t="s">
        <v>400</v>
      </c>
      <c r="B18" s="265"/>
      <c r="C18" s="265"/>
      <c r="D18" s="265"/>
      <c r="E18" s="265"/>
      <c r="F18" s="265"/>
      <c r="G18" s="20">
        <v>11</v>
      </c>
      <c r="H18" s="28">
        <v>0</v>
      </c>
      <c r="I18" s="28">
        <v>0</v>
      </c>
    </row>
    <row r="19" spans="1:9" ht="12.75" customHeight="1" x14ac:dyDescent="0.4">
      <c r="A19" s="265" t="s">
        <v>401</v>
      </c>
      <c r="B19" s="265"/>
      <c r="C19" s="265"/>
      <c r="D19" s="265"/>
      <c r="E19" s="265"/>
      <c r="F19" s="265"/>
      <c r="G19" s="20">
        <v>12</v>
      </c>
      <c r="H19" s="28">
        <v>0</v>
      </c>
      <c r="I19" s="28">
        <v>0</v>
      </c>
    </row>
    <row r="20" spans="1:9" ht="26.25" customHeight="1" x14ac:dyDescent="0.4">
      <c r="A20" s="266" t="s">
        <v>402</v>
      </c>
      <c r="B20" s="266"/>
      <c r="C20" s="266"/>
      <c r="D20" s="266"/>
      <c r="E20" s="266"/>
      <c r="F20" s="266"/>
      <c r="G20" s="109">
        <v>13</v>
      </c>
      <c r="H20" s="112">
        <f>SUM(H14:H19)</f>
        <v>0</v>
      </c>
      <c r="I20" s="112">
        <f>SUM(I14:I19)</f>
        <v>0</v>
      </c>
    </row>
    <row r="21" spans="1:9" ht="27.6" customHeight="1" x14ac:dyDescent="0.4">
      <c r="A21" s="277" t="s">
        <v>403</v>
      </c>
      <c r="B21" s="277"/>
      <c r="C21" s="277"/>
      <c r="D21" s="277"/>
      <c r="E21" s="277"/>
      <c r="F21" s="277"/>
      <c r="G21" s="110">
        <v>14</v>
      </c>
      <c r="H21" s="29">
        <f>H13+H20</f>
        <v>0</v>
      </c>
      <c r="I21" s="29">
        <f>I13+I20</f>
        <v>0</v>
      </c>
    </row>
    <row r="22" spans="1:9" x14ac:dyDescent="0.4">
      <c r="A22" s="278" t="s">
        <v>189</v>
      </c>
      <c r="B22" s="279"/>
      <c r="C22" s="279"/>
      <c r="D22" s="279"/>
      <c r="E22" s="279"/>
      <c r="F22" s="279"/>
      <c r="G22" s="279"/>
      <c r="H22" s="279"/>
      <c r="I22" s="280"/>
    </row>
    <row r="23" spans="1:9" ht="26.5" customHeight="1" x14ac:dyDescent="0.4">
      <c r="A23" s="281" t="s">
        <v>225</v>
      </c>
      <c r="B23" s="281"/>
      <c r="C23" s="281"/>
      <c r="D23" s="281"/>
      <c r="E23" s="281"/>
      <c r="F23" s="281"/>
      <c r="G23" s="19">
        <v>15</v>
      </c>
      <c r="H23" s="28">
        <v>0</v>
      </c>
      <c r="I23" s="28">
        <v>0</v>
      </c>
    </row>
    <row r="24" spans="1:9" ht="12.75" customHeight="1" x14ac:dyDescent="0.4">
      <c r="A24" s="265" t="s">
        <v>226</v>
      </c>
      <c r="B24" s="265"/>
      <c r="C24" s="265"/>
      <c r="D24" s="265"/>
      <c r="E24" s="265"/>
      <c r="F24" s="265"/>
      <c r="G24" s="19">
        <v>16</v>
      </c>
      <c r="H24" s="28">
        <v>0</v>
      </c>
      <c r="I24" s="28">
        <v>0</v>
      </c>
    </row>
    <row r="25" spans="1:9" ht="12.75" customHeight="1" x14ac:dyDescent="0.4">
      <c r="A25" s="265" t="s">
        <v>227</v>
      </c>
      <c r="B25" s="265"/>
      <c r="C25" s="265"/>
      <c r="D25" s="265"/>
      <c r="E25" s="265"/>
      <c r="F25" s="265"/>
      <c r="G25" s="19">
        <v>17</v>
      </c>
      <c r="H25" s="28">
        <v>0</v>
      </c>
      <c r="I25" s="28">
        <v>0</v>
      </c>
    </row>
    <row r="26" spans="1:9" ht="12.75" customHeight="1" x14ac:dyDescent="0.4">
      <c r="A26" s="265" t="s">
        <v>228</v>
      </c>
      <c r="B26" s="265"/>
      <c r="C26" s="265"/>
      <c r="D26" s="265"/>
      <c r="E26" s="265"/>
      <c r="F26" s="265"/>
      <c r="G26" s="19">
        <v>18</v>
      </c>
      <c r="H26" s="28">
        <v>0</v>
      </c>
      <c r="I26" s="28">
        <v>0</v>
      </c>
    </row>
    <row r="27" spans="1:9" ht="12.75" customHeight="1" x14ac:dyDescent="0.4">
      <c r="A27" s="265" t="s">
        <v>229</v>
      </c>
      <c r="B27" s="265"/>
      <c r="C27" s="265"/>
      <c r="D27" s="265"/>
      <c r="E27" s="265"/>
      <c r="F27" s="265"/>
      <c r="G27" s="19">
        <v>19</v>
      </c>
      <c r="H27" s="28">
        <v>0</v>
      </c>
      <c r="I27" s="28">
        <v>0</v>
      </c>
    </row>
    <row r="28" spans="1:9" ht="12.75" customHeight="1" x14ac:dyDescent="0.4">
      <c r="A28" s="265" t="s">
        <v>230</v>
      </c>
      <c r="B28" s="265"/>
      <c r="C28" s="265"/>
      <c r="D28" s="265"/>
      <c r="E28" s="265"/>
      <c r="F28" s="265"/>
      <c r="G28" s="19">
        <v>20</v>
      </c>
      <c r="H28" s="28">
        <v>0</v>
      </c>
      <c r="I28" s="28">
        <v>0</v>
      </c>
    </row>
    <row r="29" spans="1:9" ht="24" customHeight="1" x14ac:dyDescent="0.4">
      <c r="A29" s="271" t="s">
        <v>404</v>
      </c>
      <c r="B29" s="271"/>
      <c r="C29" s="271"/>
      <c r="D29" s="271"/>
      <c r="E29" s="271"/>
      <c r="F29" s="271"/>
      <c r="G29" s="109">
        <v>21</v>
      </c>
      <c r="H29" s="113">
        <f>SUM(H23:H28)</f>
        <v>0</v>
      </c>
      <c r="I29" s="113">
        <f>SUM(I23:I28)</f>
        <v>0</v>
      </c>
    </row>
    <row r="30" spans="1:9" ht="27" customHeight="1" x14ac:dyDescent="0.4">
      <c r="A30" s="265" t="s">
        <v>231</v>
      </c>
      <c r="B30" s="265"/>
      <c r="C30" s="265"/>
      <c r="D30" s="265"/>
      <c r="E30" s="265"/>
      <c r="F30" s="265"/>
      <c r="G30" s="20">
        <v>22</v>
      </c>
      <c r="H30" s="28">
        <v>0</v>
      </c>
      <c r="I30" s="28">
        <v>0</v>
      </c>
    </row>
    <row r="31" spans="1:9" ht="12.75" customHeight="1" x14ac:dyDescent="0.4">
      <c r="A31" s="265" t="s">
        <v>232</v>
      </c>
      <c r="B31" s="265"/>
      <c r="C31" s="265"/>
      <c r="D31" s="265"/>
      <c r="E31" s="265"/>
      <c r="F31" s="265"/>
      <c r="G31" s="20">
        <v>23</v>
      </c>
      <c r="H31" s="28">
        <v>0</v>
      </c>
      <c r="I31" s="28">
        <v>0</v>
      </c>
    </row>
    <row r="32" spans="1:9" ht="12.75" customHeight="1" x14ac:dyDescent="0.4">
      <c r="A32" s="265" t="s">
        <v>405</v>
      </c>
      <c r="B32" s="265"/>
      <c r="C32" s="265"/>
      <c r="D32" s="265"/>
      <c r="E32" s="265"/>
      <c r="F32" s="265"/>
      <c r="G32" s="20">
        <v>24</v>
      </c>
      <c r="H32" s="28">
        <v>0</v>
      </c>
      <c r="I32" s="28">
        <v>0</v>
      </c>
    </row>
    <row r="33" spans="1:9" ht="12.75" customHeight="1" x14ac:dyDescent="0.4">
      <c r="A33" s="265" t="s">
        <v>233</v>
      </c>
      <c r="B33" s="265"/>
      <c r="C33" s="265"/>
      <c r="D33" s="265"/>
      <c r="E33" s="265"/>
      <c r="F33" s="265"/>
      <c r="G33" s="20">
        <v>25</v>
      </c>
      <c r="H33" s="28">
        <v>0</v>
      </c>
      <c r="I33" s="28">
        <v>0</v>
      </c>
    </row>
    <row r="34" spans="1:9" ht="12.75" customHeight="1" x14ac:dyDescent="0.4">
      <c r="A34" s="265" t="s">
        <v>234</v>
      </c>
      <c r="B34" s="265"/>
      <c r="C34" s="265"/>
      <c r="D34" s="265"/>
      <c r="E34" s="265"/>
      <c r="F34" s="265"/>
      <c r="G34" s="20">
        <v>26</v>
      </c>
      <c r="H34" s="28">
        <v>0</v>
      </c>
      <c r="I34" s="28">
        <v>0</v>
      </c>
    </row>
    <row r="35" spans="1:9" ht="25.9" customHeight="1" x14ac:dyDescent="0.4">
      <c r="A35" s="271" t="s">
        <v>406</v>
      </c>
      <c r="B35" s="271"/>
      <c r="C35" s="271"/>
      <c r="D35" s="271"/>
      <c r="E35" s="271"/>
      <c r="F35" s="271"/>
      <c r="G35" s="109">
        <v>27</v>
      </c>
      <c r="H35" s="113">
        <f>SUM(H30:H34)</f>
        <v>0</v>
      </c>
      <c r="I35" s="113">
        <f>SUM(I30:I34)</f>
        <v>0</v>
      </c>
    </row>
    <row r="36" spans="1:9" ht="28.15" customHeight="1" x14ac:dyDescent="0.4">
      <c r="A36" s="277" t="s">
        <v>407</v>
      </c>
      <c r="B36" s="277"/>
      <c r="C36" s="277"/>
      <c r="D36" s="277"/>
      <c r="E36" s="277"/>
      <c r="F36" s="277"/>
      <c r="G36" s="110">
        <v>28</v>
      </c>
      <c r="H36" s="114">
        <f>H29+H35</f>
        <v>0</v>
      </c>
      <c r="I36" s="114">
        <f>I29+I35</f>
        <v>0</v>
      </c>
    </row>
    <row r="37" spans="1:9" x14ac:dyDescent="0.4">
      <c r="A37" s="278" t="s">
        <v>204</v>
      </c>
      <c r="B37" s="279"/>
      <c r="C37" s="279"/>
      <c r="D37" s="279"/>
      <c r="E37" s="279"/>
      <c r="F37" s="279"/>
      <c r="G37" s="279">
        <v>0</v>
      </c>
      <c r="H37" s="279"/>
      <c r="I37" s="280"/>
    </row>
    <row r="38" spans="1:9" ht="12.75" customHeight="1" x14ac:dyDescent="0.4">
      <c r="A38" s="285" t="s">
        <v>235</v>
      </c>
      <c r="B38" s="285"/>
      <c r="C38" s="285"/>
      <c r="D38" s="285"/>
      <c r="E38" s="285"/>
      <c r="F38" s="285"/>
      <c r="G38" s="19">
        <v>29</v>
      </c>
      <c r="H38" s="28">
        <v>0</v>
      </c>
      <c r="I38" s="28">
        <v>0</v>
      </c>
    </row>
    <row r="39" spans="1:9" ht="25.15" customHeight="1" x14ac:dyDescent="0.4">
      <c r="A39" s="270" t="s">
        <v>236</v>
      </c>
      <c r="B39" s="270"/>
      <c r="C39" s="270"/>
      <c r="D39" s="270"/>
      <c r="E39" s="270"/>
      <c r="F39" s="270"/>
      <c r="G39" s="20">
        <v>30</v>
      </c>
      <c r="H39" s="28">
        <v>0</v>
      </c>
      <c r="I39" s="28">
        <v>0</v>
      </c>
    </row>
    <row r="40" spans="1:9" ht="12.75" customHeight="1" x14ac:dyDescent="0.4">
      <c r="A40" s="270" t="s">
        <v>237</v>
      </c>
      <c r="B40" s="270"/>
      <c r="C40" s="270"/>
      <c r="D40" s="270"/>
      <c r="E40" s="270"/>
      <c r="F40" s="270"/>
      <c r="G40" s="20">
        <v>31</v>
      </c>
      <c r="H40" s="28">
        <v>0</v>
      </c>
      <c r="I40" s="28">
        <v>0</v>
      </c>
    </row>
    <row r="41" spans="1:9" ht="12.75" customHeight="1" x14ac:dyDescent="0.4">
      <c r="A41" s="270" t="s">
        <v>238</v>
      </c>
      <c r="B41" s="270"/>
      <c r="C41" s="270"/>
      <c r="D41" s="270"/>
      <c r="E41" s="270"/>
      <c r="F41" s="270"/>
      <c r="G41" s="20">
        <v>32</v>
      </c>
      <c r="H41" s="28">
        <v>0</v>
      </c>
      <c r="I41" s="28">
        <v>0</v>
      </c>
    </row>
    <row r="42" spans="1:9" ht="25.9" customHeight="1" x14ac:dyDescent="0.4">
      <c r="A42" s="271" t="s">
        <v>408</v>
      </c>
      <c r="B42" s="271"/>
      <c r="C42" s="271"/>
      <c r="D42" s="271"/>
      <c r="E42" s="271"/>
      <c r="F42" s="271"/>
      <c r="G42" s="109">
        <v>33</v>
      </c>
      <c r="H42" s="113">
        <f>H41+H40+H39+H38</f>
        <v>0</v>
      </c>
      <c r="I42" s="113">
        <f>I41+I40+I39+I38</f>
        <v>0</v>
      </c>
    </row>
    <row r="43" spans="1:9" ht="24.6" customHeight="1" x14ac:dyDescent="0.4">
      <c r="A43" s="270" t="s">
        <v>239</v>
      </c>
      <c r="B43" s="270"/>
      <c r="C43" s="270"/>
      <c r="D43" s="270"/>
      <c r="E43" s="270"/>
      <c r="F43" s="270"/>
      <c r="G43" s="20">
        <v>34</v>
      </c>
      <c r="H43" s="28">
        <v>0</v>
      </c>
      <c r="I43" s="28">
        <v>0</v>
      </c>
    </row>
    <row r="44" spans="1:9" ht="12.75" customHeight="1" x14ac:dyDescent="0.4">
      <c r="A44" s="270" t="s">
        <v>240</v>
      </c>
      <c r="B44" s="270"/>
      <c r="C44" s="270"/>
      <c r="D44" s="270"/>
      <c r="E44" s="270"/>
      <c r="F44" s="270"/>
      <c r="G44" s="20">
        <v>35</v>
      </c>
      <c r="H44" s="28">
        <v>0</v>
      </c>
      <c r="I44" s="28">
        <v>0</v>
      </c>
    </row>
    <row r="45" spans="1:9" ht="12.75" customHeight="1" x14ac:dyDescent="0.4">
      <c r="A45" s="270" t="s">
        <v>241</v>
      </c>
      <c r="B45" s="270"/>
      <c r="C45" s="270"/>
      <c r="D45" s="270"/>
      <c r="E45" s="270"/>
      <c r="F45" s="270"/>
      <c r="G45" s="20">
        <v>36</v>
      </c>
      <c r="H45" s="28">
        <v>0</v>
      </c>
      <c r="I45" s="28">
        <v>0</v>
      </c>
    </row>
    <row r="46" spans="1:9" ht="21" customHeight="1" x14ac:dyDescent="0.4">
      <c r="A46" s="270" t="s">
        <v>242</v>
      </c>
      <c r="B46" s="270"/>
      <c r="C46" s="270"/>
      <c r="D46" s="270"/>
      <c r="E46" s="270"/>
      <c r="F46" s="270"/>
      <c r="G46" s="20">
        <v>37</v>
      </c>
      <c r="H46" s="28">
        <v>0</v>
      </c>
      <c r="I46" s="28">
        <v>0</v>
      </c>
    </row>
    <row r="47" spans="1:9" ht="12.75" customHeight="1" x14ac:dyDescent="0.4">
      <c r="A47" s="270" t="s">
        <v>243</v>
      </c>
      <c r="B47" s="270"/>
      <c r="C47" s="270"/>
      <c r="D47" s="270"/>
      <c r="E47" s="270"/>
      <c r="F47" s="270"/>
      <c r="G47" s="20">
        <v>38</v>
      </c>
      <c r="H47" s="28">
        <v>0</v>
      </c>
      <c r="I47" s="28">
        <v>0</v>
      </c>
    </row>
    <row r="48" spans="1:9" ht="22.9" customHeight="1" x14ac:dyDescent="0.4">
      <c r="A48" s="271" t="s">
        <v>409</v>
      </c>
      <c r="B48" s="271"/>
      <c r="C48" s="271"/>
      <c r="D48" s="271"/>
      <c r="E48" s="271"/>
      <c r="F48" s="271"/>
      <c r="G48" s="109">
        <v>39</v>
      </c>
      <c r="H48" s="113">
        <f>H47+H46+H45+H44+H43</f>
        <v>0</v>
      </c>
      <c r="I48" s="113">
        <f>I47+I46+I45+I44+I43</f>
        <v>0</v>
      </c>
    </row>
    <row r="49" spans="1:9" ht="25.9" customHeight="1" x14ac:dyDescent="0.4">
      <c r="A49" s="272" t="s">
        <v>444</v>
      </c>
      <c r="B49" s="272"/>
      <c r="C49" s="272"/>
      <c r="D49" s="272"/>
      <c r="E49" s="272"/>
      <c r="F49" s="272"/>
      <c r="G49" s="109">
        <v>40</v>
      </c>
      <c r="H49" s="113">
        <f>H48+H42</f>
        <v>0</v>
      </c>
      <c r="I49" s="113">
        <f>I48+I42</f>
        <v>0</v>
      </c>
    </row>
    <row r="50" spans="1:9" ht="12.75" customHeight="1" x14ac:dyDescent="0.4">
      <c r="A50" s="265" t="s">
        <v>244</v>
      </c>
      <c r="B50" s="265"/>
      <c r="C50" s="265"/>
      <c r="D50" s="265"/>
      <c r="E50" s="265"/>
      <c r="F50" s="265"/>
      <c r="G50" s="20">
        <v>41</v>
      </c>
      <c r="H50" s="28">
        <v>0</v>
      </c>
      <c r="I50" s="28">
        <v>0</v>
      </c>
    </row>
    <row r="51" spans="1:9" ht="25.9" customHeight="1" x14ac:dyDescent="0.4">
      <c r="A51" s="272" t="s">
        <v>410</v>
      </c>
      <c r="B51" s="272"/>
      <c r="C51" s="272"/>
      <c r="D51" s="272"/>
      <c r="E51" s="272"/>
      <c r="F51" s="272"/>
      <c r="G51" s="109">
        <v>42</v>
      </c>
      <c r="H51" s="113">
        <f>H21+H36+H49+H50</f>
        <v>0</v>
      </c>
      <c r="I51" s="113">
        <f>I21+I36+I49+I50</f>
        <v>0</v>
      </c>
    </row>
    <row r="52" spans="1:9" ht="12.75" customHeight="1" x14ac:dyDescent="0.4">
      <c r="A52" s="276" t="s">
        <v>218</v>
      </c>
      <c r="B52" s="276"/>
      <c r="C52" s="276"/>
      <c r="D52" s="276"/>
      <c r="E52" s="276"/>
      <c r="F52" s="276"/>
      <c r="G52" s="20">
        <v>43</v>
      </c>
      <c r="H52" s="28">
        <v>0</v>
      </c>
      <c r="I52" s="28">
        <v>0</v>
      </c>
    </row>
    <row r="53" spans="1:9" ht="31.9" customHeight="1" x14ac:dyDescent="0.4">
      <c r="A53" s="269" t="s">
        <v>411</v>
      </c>
      <c r="B53" s="269"/>
      <c r="C53" s="269"/>
      <c r="D53" s="269"/>
      <c r="E53" s="269"/>
      <c r="F53" s="269"/>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38" zoomScale="80" zoomScaleNormal="100" zoomScaleSheetLayoutView="80" workbookViewId="0">
      <selection activeCell="V40" sqref="V40"/>
    </sheetView>
  </sheetViews>
  <sheetFormatPr defaultRowHeight="12.3" x14ac:dyDescent="0.4"/>
  <cols>
    <col min="1" max="4" width="9.1640625" style="1"/>
    <col min="5" max="5" width="10.1640625" style="1" bestFit="1" customWidth="1"/>
    <col min="6" max="7" width="9.1640625" style="1"/>
    <col min="8" max="25" width="13.44140625" style="31" customWidth="1"/>
    <col min="26" max="26" width="13.44140625" style="1" customWidth="1"/>
    <col min="27" max="261" width="9.1640625" style="1"/>
    <col min="262" max="262" width="10.1640625" style="1" bestFit="1" customWidth="1"/>
    <col min="263" max="266" width="9.1640625" style="1"/>
    <col min="267" max="268" width="9.83203125" style="1" bestFit="1" customWidth="1"/>
    <col min="269" max="517" width="9.1640625" style="1"/>
    <col min="518" max="518" width="10.1640625" style="1" bestFit="1" customWidth="1"/>
    <col min="519" max="522" width="9.1640625" style="1"/>
    <col min="523" max="524" width="9.83203125" style="1" bestFit="1" customWidth="1"/>
    <col min="525" max="773" width="9.1640625" style="1"/>
    <col min="774" max="774" width="10.1640625" style="1" bestFit="1" customWidth="1"/>
    <col min="775" max="778" width="9.1640625" style="1"/>
    <col min="779" max="780" width="9.83203125" style="1" bestFit="1" customWidth="1"/>
    <col min="781" max="1029" width="9.1640625" style="1"/>
    <col min="1030" max="1030" width="10.1640625" style="1" bestFit="1" customWidth="1"/>
    <col min="1031" max="1034" width="9.1640625" style="1"/>
    <col min="1035" max="1036" width="9.83203125" style="1" bestFit="1" customWidth="1"/>
    <col min="1037" max="1285" width="9.1640625" style="1"/>
    <col min="1286" max="1286" width="10.1640625" style="1" bestFit="1" customWidth="1"/>
    <col min="1287" max="1290" width="9.1640625" style="1"/>
    <col min="1291" max="1292" width="9.83203125" style="1" bestFit="1" customWidth="1"/>
    <col min="1293" max="1541" width="9.1640625" style="1"/>
    <col min="1542" max="1542" width="10.1640625" style="1" bestFit="1" customWidth="1"/>
    <col min="1543" max="1546" width="9.1640625" style="1"/>
    <col min="1547" max="1548" width="9.83203125" style="1" bestFit="1" customWidth="1"/>
    <col min="1549" max="1797" width="9.1640625" style="1"/>
    <col min="1798" max="1798" width="10.1640625" style="1" bestFit="1" customWidth="1"/>
    <col min="1799" max="1802" width="9.1640625" style="1"/>
    <col min="1803" max="1804" width="9.83203125" style="1" bestFit="1" customWidth="1"/>
    <col min="1805" max="2053" width="9.1640625" style="1"/>
    <col min="2054" max="2054" width="10.1640625" style="1" bestFit="1" customWidth="1"/>
    <col min="2055" max="2058" width="9.1640625" style="1"/>
    <col min="2059" max="2060" width="9.83203125" style="1" bestFit="1" customWidth="1"/>
    <col min="2061" max="2309" width="9.1640625" style="1"/>
    <col min="2310" max="2310" width="10.1640625" style="1" bestFit="1" customWidth="1"/>
    <col min="2311" max="2314" width="9.1640625" style="1"/>
    <col min="2315" max="2316" width="9.83203125" style="1" bestFit="1" customWidth="1"/>
    <col min="2317" max="2565" width="9.1640625" style="1"/>
    <col min="2566" max="2566" width="10.1640625" style="1" bestFit="1" customWidth="1"/>
    <col min="2567" max="2570" width="9.1640625" style="1"/>
    <col min="2571" max="2572" width="9.83203125" style="1" bestFit="1" customWidth="1"/>
    <col min="2573" max="2821" width="9.1640625" style="1"/>
    <col min="2822" max="2822" width="10.1640625" style="1" bestFit="1" customWidth="1"/>
    <col min="2823" max="2826" width="9.1640625" style="1"/>
    <col min="2827" max="2828" width="9.83203125" style="1" bestFit="1" customWidth="1"/>
    <col min="2829" max="3077" width="9.1640625" style="1"/>
    <col min="3078" max="3078" width="10.1640625" style="1" bestFit="1" customWidth="1"/>
    <col min="3079" max="3082" width="9.1640625" style="1"/>
    <col min="3083" max="3084" width="9.83203125" style="1" bestFit="1" customWidth="1"/>
    <col min="3085" max="3333" width="9.1640625" style="1"/>
    <col min="3334" max="3334" width="10.1640625" style="1" bestFit="1" customWidth="1"/>
    <col min="3335" max="3338" width="9.1640625" style="1"/>
    <col min="3339" max="3340" width="9.83203125" style="1" bestFit="1" customWidth="1"/>
    <col min="3341" max="3589" width="9.1640625" style="1"/>
    <col min="3590" max="3590" width="10.1640625" style="1" bestFit="1" customWidth="1"/>
    <col min="3591" max="3594" width="9.1640625" style="1"/>
    <col min="3595" max="3596" width="9.83203125" style="1" bestFit="1" customWidth="1"/>
    <col min="3597" max="3845" width="9.1640625" style="1"/>
    <col min="3846" max="3846" width="10.1640625" style="1" bestFit="1" customWidth="1"/>
    <col min="3847" max="3850" width="9.1640625" style="1"/>
    <col min="3851" max="3852" width="9.83203125" style="1" bestFit="1" customWidth="1"/>
    <col min="3853" max="4101" width="9.1640625" style="1"/>
    <col min="4102" max="4102" width="10.1640625" style="1" bestFit="1" customWidth="1"/>
    <col min="4103" max="4106" width="9.1640625" style="1"/>
    <col min="4107" max="4108" width="9.83203125" style="1" bestFit="1" customWidth="1"/>
    <col min="4109" max="4357" width="9.1640625" style="1"/>
    <col min="4358" max="4358" width="10.1640625" style="1" bestFit="1" customWidth="1"/>
    <col min="4359" max="4362" width="9.1640625" style="1"/>
    <col min="4363" max="4364" width="9.83203125" style="1" bestFit="1" customWidth="1"/>
    <col min="4365" max="4613" width="9.1640625" style="1"/>
    <col min="4614" max="4614" width="10.1640625" style="1" bestFit="1" customWidth="1"/>
    <col min="4615" max="4618" width="9.1640625" style="1"/>
    <col min="4619" max="4620" width="9.83203125" style="1" bestFit="1" customWidth="1"/>
    <col min="4621" max="4869" width="9.1640625" style="1"/>
    <col min="4870" max="4870" width="10.1640625" style="1" bestFit="1" customWidth="1"/>
    <col min="4871" max="4874" width="9.1640625" style="1"/>
    <col min="4875" max="4876" width="9.83203125" style="1" bestFit="1" customWidth="1"/>
    <col min="4877" max="5125" width="9.1640625" style="1"/>
    <col min="5126" max="5126" width="10.1640625" style="1" bestFit="1" customWidth="1"/>
    <col min="5127" max="5130" width="9.1640625" style="1"/>
    <col min="5131" max="5132" width="9.83203125" style="1" bestFit="1" customWidth="1"/>
    <col min="5133" max="5381" width="9.1640625" style="1"/>
    <col min="5382" max="5382" width="10.1640625" style="1" bestFit="1" customWidth="1"/>
    <col min="5383" max="5386" width="9.1640625" style="1"/>
    <col min="5387" max="5388" width="9.83203125" style="1" bestFit="1" customWidth="1"/>
    <col min="5389" max="5637" width="9.1640625" style="1"/>
    <col min="5638" max="5638" width="10.1640625" style="1" bestFit="1" customWidth="1"/>
    <col min="5639" max="5642" width="9.1640625" style="1"/>
    <col min="5643" max="5644" width="9.83203125" style="1" bestFit="1" customWidth="1"/>
    <col min="5645" max="5893" width="9.1640625" style="1"/>
    <col min="5894" max="5894" width="10.1640625" style="1" bestFit="1" customWidth="1"/>
    <col min="5895" max="5898" width="9.1640625" style="1"/>
    <col min="5899" max="5900" width="9.83203125" style="1" bestFit="1" customWidth="1"/>
    <col min="5901" max="6149" width="9.1640625" style="1"/>
    <col min="6150" max="6150" width="10.1640625" style="1" bestFit="1" customWidth="1"/>
    <col min="6151" max="6154" width="9.1640625" style="1"/>
    <col min="6155" max="6156" width="9.83203125" style="1" bestFit="1" customWidth="1"/>
    <col min="6157" max="6405" width="9.1640625" style="1"/>
    <col min="6406" max="6406" width="10.1640625" style="1" bestFit="1" customWidth="1"/>
    <col min="6407" max="6410" width="9.1640625" style="1"/>
    <col min="6411" max="6412" width="9.83203125" style="1" bestFit="1" customWidth="1"/>
    <col min="6413" max="6661" width="9.1640625" style="1"/>
    <col min="6662" max="6662" width="10.1640625" style="1" bestFit="1" customWidth="1"/>
    <col min="6663" max="6666" width="9.1640625" style="1"/>
    <col min="6667" max="6668" width="9.83203125" style="1" bestFit="1" customWidth="1"/>
    <col min="6669" max="6917" width="9.1640625" style="1"/>
    <col min="6918" max="6918" width="10.1640625" style="1" bestFit="1" customWidth="1"/>
    <col min="6919" max="6922" width="9.1640625" style="1"/>
    <col min="6923" max="6924" width="9.83203125" style="1" bestFit="1" customWidth="1"/>
    <col min="6925" max="7173" width="9.1640625" style="1"/>
    <col min="7174" max="7174" width="10.1640625" style="1" bestFit="1" customWidth="1"/>
    <col min="7175" max="7178" width="9.1640625" style="1"/>
    <col min="7179" max="7180" width="9.83203125" style="1" bestFit="1" customWidth="1"/>
    <col min="7181" max="7429" width="9.1640625" style="1"/>
    <col min="7430" max="7430" width="10.1640625" style="1" bestFit="1" customWidth="1"/>
    <col min="7431" max="7434" width="9.1640625" style="1"/>
    <col min="7435" max="7436" width="9.83203125" style="1" bestFit="1" customWidth="1"/>
    <col min="7437" max="7685" width="9.1640625" style="1"/>
    <col min="7686" max="7686" width="10.1640625" style="1" bestFit="1" customWidth="1"/>
    <col min="7687" max="7690" width="9.1640625" style="1"/>
    <col min="7691" max="7692" width="9.83203125" style="1" bestFit="1" customWidth="1"/>
    <col min="7693" max="7941" width="9.1640625" style="1"/>
    <col min="7942" max="7942" width="10.1640625" style="1" bestFit="1" customWidth="1"/>
    <col min="7943" max="7946" width="9.1640625" style="1"/>
    <col min="7947" max="7948" width="9.83203125" style="1" bestFit="1" customWidth="1"/>
    <col min="7949" max="8197" width="9.1640625" style="1"/>
    <col min="8198" max="8198" width="10.1640625" style="1" bestFit="1" customWidth="1"/>
    <col min="8199" max="8202" width="9.1640625" style="1"/>
    <col min="8203" max="8204" width="9.83203125" style="1" bestFit="1" customWidth="1"/>
    <col min="8205" max="8453" width="9.1640625" style="1"/>
    <col min="8454" max="8454" width="10.1640625" style="1" bestFit="1" customWidth="1"/>
    <col min="8455" max="8458" width="9.1640625" style="1"/>
    <col min="8459" max="8460" width="9.83203125" style="1" bestFit="1" customWidth="1"/>
    <col min="8461" max="8709" width="9.1640625" style="1"/>
    <col min="8710" max="8710" width="10.1640625" style="1" bestFit="1" customWidth="1"/>
    <col min="8711" max="8714" width="9.1640625" style="1"/>
    <col min="8715" max="8716" width="9.83203125" style="1" bestFit="1" customWidth="1"/>
    <col min="8717" max="8965" width="9.1640625" style="1"/>
    <col min="8966" max="8966" width="10.1640625" style="1" bestFit="1" customWidth="1"/>
    <col min="8967" max="8970" width="9.1640625" style="1"/>
    <col min="8971" max="8972" width="9.83203125" style="1" bestFit="1" customWidth="1"/>
    <col min="8973" max="9221" width="9.1640625" style="1"/>
    <col min="9222" max="9222" width="10.1640625" style="1" bestFit="1" customWidth="1"/>
    <col min="9223" max="9226" width="9.1640625" style="1"/>
    <col min="9227" max="9228" width="9.83203125" style="1" bestFit="1" customWidth="1"/>
    <col min="9229" max="9477" width="9.1640625" style="1"/>
    <col min="9478" max="9478" width="10.1640625" style="1" bestFit="1" customWidth="1"/>
    <col min="9479" max="9482" width="9.1640625" style="1"/>
    <col min="9483" max="9484" width="9.83203125" style="1" bestFit="1" customWidth="1"/>
    <col min="9485" max="9733" width="9.1640625" style="1"/>
    <col min="9734" max="9734" width="10.1640625" style="1" bestFit="1" customWidth="1"/>
    <col min="9735" max="9738" width="9.1640625" style="1"/>
    <col min="9739" max="9740" width="9.83203125" style="1" bestFit="1" customWidth="1"/>
    <col min="9741" max="9989" width="9.1640625" style="1"/>
    <col min="9990" max="9990" width="10.1640625" style="1" bestFit="1" customWidth="1"/>
    <col min="9991" max="9994" width="9.1640625" style="1"/>
    <col min="9995" max="9996" width="9.83203125" style="1" bestFit="1" customWidth="1"/>
    <col min="9997" max="10245" width="9.1640625" style="1"/>
    <col min="10246" max="10246" width="10.1640625" style="1" bestFit="1" customWidth="1"/>
    <col min="10247" max="10250" width="9.1640625" style="1"/>
    <col min="10251" max="10252" width="9.83203125" style="1" bestFit="1" customWidth="1"/>
    <col min="10253" max="10501" width="9.1640625" style="1"/>
    <col min="10502" max="10502" width="10.1640625" style="1" bestFit="1" customWidth="1"/>
    <col min="10503" max="10506" width="9.1640625" style="1"/>
    <col min="10507" max="10508" width="9.83203125" style="1" bestFit="1" customWidth="1"/>
    <col min="10509" max="10757" width="9.1640625" style="1"/>
    <col min="10758" max="10758" width="10.1640625" style="1" bestFit="1" customWidth="1"/>
    <col min="10759" max="10762" width="9.1640625" style="1"/>
    <col min="10763" max="10764" width="9.83203125" style="1" bestFit="1" customWidth="1"/>
    <col min="10765" max="11013" width="9.1640625" style="1"/>
    <col min="11014" max="11014" width="10.1640625" style="1" bestFit="1" customWidth="1"/>
    <col min="11015" max="11018" width="9.1640625" style="1"/>
    <col min="11019" max="11020" width="9.83203125" style="1" bestFit="1" customWidth="1"/>
    <col min="11021" max="11269" width="9.1640625" style="1"/>
    <col min="11270" max="11270" width="10.1640625" style="1" bestFit="1" customWidth="1"/>
    <col min="11271" max="11274" width="9.1640625" style="1"/>
    <col min="11275" max="11276" width="9.83203125" style="1" bestFit="1" customWidth="1"/>
    <col min="11277" max="11525" width="9.1640625" style="1"/>
    <col min="11526" max="11526" width="10.1640625" style="1" bestFit="1" customWidth="1"/>
    <col min="11527" max="11530" width="9.1640625" style="1"/>
    <col min="11531" max="11532" width="9.83203125" style="1" bestFit="1" customWidth="1"/>
    <col min="11533" max="11781" width="9.1640625" style="1"/>
    <col min="11782" max="11782" width="10.1640625" style="1" bestFit="1" customWidth="1"/>
    <col min="11783" max="11786" width="9.1640625" style="1"/>
    <col min="11787" max="11788" width="9.83203125" style="1" bestFit="1" customWidth="1"/>
    <col min="11789" max="12037" width="9.1640625" style="1"/>
    <col min="12038" max="12038" width="10.1640625" style="1" bestFit="1" customWidth="1"/>
    <col min="12039" max="12042" width="9.1640625" style="1"/>
    <col min="12043" max="12044" width="9.83203125" style="1" bestFit="1" customWidth="1"/>
    <col min="12045" max="12293" width="9.1640625" style="1"/>
    <col min="12294" max="12294" width="10.1640625" style="1" bestFit="1" customWidth="1"/>
    <col min="12295" max="12298" width="9.1640625" style="1"/>
    <col min="12299" max="12300" width="9.83203125" style="1" bestFit="1" customWidth="1"/>
    <col min="12301" max="12549" width="9.1640625" style="1"/>
    <col min="12550" max="12550" width="10.1640625" style="1" bestFit="1" customWidth="1"/>
    <col min="12551" max="12554" width="9.1640625" style="1"/>
    <col min="12555" max="12556" width="9.83203125" style="1" bestFit="1" customWidth="1"/>
    <col min="12557" max="12805" width="9.1640625" style="1"/>
    <col min="12806" max="12806" width="10.1640625" style="1" bestFit="1" customWidth="1"/>
    <col min="12807" max="12810" width="9.1640625" style="1"/>
    <col min="12811" max="12812" width="9.83203125" style="1" bestFit="1" customWidth="1"/>
    <col min="12813" max="13061" width="9.1640625" style="1"/>
    <col min="13062" max="13062" width="10.1640625" style="1" bestFit="1" customWidth="1"/>
    <col min="13063" max="13066" width="9.1640625" style="1"/>
    <col min="13067" max="13068" width="9.83203125" style="1" bestFit="1" customWidth="1"/>
    <col min="13069" max="13317" width="9.1640625" style="1"/>
    <col min="13318" max="13318" width="10.1640625" style="1" bestFit="1" customWidth="1"/>
    <col min="13319" max="13322" width="9.1640625" style="1"/>
    <col min="13323" max="13324" width="9.83203125" style="1" bestFit="1" customWidth="1"/>
    <col min="13325" max="13573" width="9.1640625" style="1"/>
    <col min="13574" max="13574" width="10.1640625" style="1" bestFit="1" customWidth="1"/>
    <col min="13575" max="13578" width="9.1640625" style="1"/>
    <col min="13579" max="13580" width="9.83203125" style="1" bestFit="1" customWidth="1"/>
    <col min="13581" max="13829" width="9.1640625" style="1"/>
    <col min="13830" max="13830" width="10.1640625" style="1" bestFit="1" customWidth="1"/>
    <col min="13831" max="13834" width="9.1640625" style="1"/>
    <col min="13835" max="13836" width="9.83203125" style="1" bestFit="1" customWidth="1"/>
    <col min="13837" max="14085" width="9.1640625" style="1"/>
    <col min="14086" max="14086" width="10.1640625" style="1" bestFit="1" customWidth="1"/>
    <col min="14087" max="14090" width="9.1640625" style="1"/>
    <col min="14091" max="14092" width="9.83203125" style="1" bestFit="1" customWidth="1"/>
    <col min="14093" max="14341" width="9.1640625" style="1"/>
    <col min="14342" max="14342" width="10.1640625" style="1" bestFit="1" customWidth="1"/>
    <col min="14343" max="14346" width="9.1640625" style="1"/>
    <col min="14347" max="14348" width="9.83203125" style="1" bestFit="1" customWidth="1"/>
    <col min="14349" max="14597" width="9.1640625" style="1"/>
    <col min="14598" max="14598" width="10.1640625" style="1" bestFit="1" customWidth="1"/>
    <col min="14599" max="14602" width="9.1640625" style="1"/>
    <col min="14603" max="14604" width="9.83203125" style="1" bestFit="1" customWidth="1"/>
    <col min="14605" max="14853" width="9.1640625" style="1"/>
    <col min="14854" max="14854" width="10.1640625" style="1" bestFit="1" customWidth="1"/>
    <col min="14855" max="14858" width="9.1640625" style="1"/>
    <col min="14859" max="14860" width="9.83203125" style="1" bestFit="1" customWidth="1"/>
    <col min="14861" max="15109" width="9.1640625" style="1"/>
    <col min="15110" max="15110" width="10.1640625" style="1" bestFit="1" customWidth="1"/>
    <col min="15111" max="15114" width="9.1640625" style="1"/>
    <col min="15115" max="15116" width="9.83203125" style="1" bestFit="1" customWidth="1"/>
    <col min="15117" max="15365" width="9.1640625" style="1"/>
    <col min="15366" max="15366" width="10.1640625" style="1" bestFit="1" customWidth="1"/>
    <col min="15367" max="15370" width="9.1640625" style="1"/>
    <col min="15371" max="15372" width="9.83203125" style="1" bestFit="1" customWidth="1"/>
    <col min="15373" max="15621" width="9.1640625" style="1"/>
    <col min="15622" max="15622" width="10.1640625" style="1" bestFit="1" customWidth="1"/>
    <col min="15623" max="15626" width="9.1640625" style="1"/>
    <col min="15627" max="15628" width="9.83203125" style="1" bestFit="1" customWidth="1"/>
    <col min="15629" max="15877" width="9.1640625" style="1"/>
    <col min="15878" max="15878" width="10.1640625" style="1" bestFit="1" customWidth="1"/>
    <col min="15879" max="15882" width="9.1640625" style="1"/>
    <col min="15883" max="15884" width="9.83203125" style="1" bestFit="1" customWidth="1"/>
    <col min="15885" max="16133" width="9.1640625" style="1"/>
    <col min="16134" max="16134" width="10.1640625" style="1" bestFit="1" customWidth="1"/>
    <col min="16135" max="16138" width="9.1640625" style="1"/>
    <col min="16139" max="16140" width="9.83203125" style="1" bestFit="1" customWidth="1"/>
    <col min="16141" max="16384" width="9.1640625" style="1"/>
  </cols>
  <sheetData>
    <row r="1" spans="1:25" x14ac:dyDescent="0.4">
      <c r="A1" s="304" t="s">
        <v>245</v>
      </c>
      <c r="B1" s="305"/>
      <c r="C1" s="305"/>
      <c r="D1" s="305"/>
      <c r="E1" s="305"/>
      <c r="F1" s="305"/>
      <c r="G1" s="305"/>
      <c r="H1" s="305"/>
      <c r="I1" s="305"/>
      <c r="J1" s="305"/>
      <c r="K1" s="30"/>
    </row>
    <row r="2" spans="1:25" ht="15" x14ac:dyDescent="0.4">
      <c r="A2" s="2"/>
      <c r="B2" s="3"/>
      <c r="C2" s="306" t="s">
        <v>246</v>
      </c>
      <c r="D2" s="306"/>
      <c r="E2" s="139">
        <v>44197</v>
      </c>
      <c r="F2" s="4" t="s">
        <v>0</v>
      </c>
      <c r="G2" s="139">
        <v>44286</v>
      </c>
      <c r="H2" s="32"/>
      <c r="I2" s="32"/>
      <c r="J2" s="32"/>
      <c r="K2" s="33"/>
      <c r="X2" s="34" t="s">
        <v>282</v>
      </c>
    </row>
    <row r="3" spans="1:25" ht="13.5" customHeight="1" thickBot="1" x14ac:dyDescent="0.45">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84.3" thickBot="1" x14ac:dyDescent="0.45">
      <c r="A4" s="309"/>
      <c r="B4" s="310"/>
      <c r="C4" s="310"/>
      <c r="D4" s="310"/>
      <c r="E4" s="310"/>
      <c r="F4" s="310"/>
      <c r="G4" s="312"/>
      <c r="H4" s="35" t="s">
        <v>251</v>
      </c>
      <c r="I4" s="35" t="s">
        <v>252</v>
      </c>
      <c r="J4" s="35" t="s">
        <v>253</v>
      </c>
      <c r="K4" s="35" t="s">
        <v>254</v>
      </c>
      <c r="L4" s="35" t="s">
        <v>255</v>
      </c>
      <c r="M4" s="35" t="s">
        <v>256</v>
      </c>
      <c r="N4" s="35" t="s">
        <v>257</v>
      </c>
      <c r="O4" s="35" t="s">
        <v>258</v>
      </c>
      <c r="P4" s="126" t="s">
        <v>412</v>
      </c>
      <c r="Q4" s="35" t="s">
        <v>259</v>
      </c>
      <c r="R4" s="35" t="s">
        <v>260</v>
      </c>
      <c r="S4" s="126" t="s">
        <v>413</v>
      </c>
      <c r="T4" s="126" t="s">
        <v>414</v>
      </c>
      <c r="U4" s="35" t="s">
        <v>261</v>
      </c>
      <c r="V4" s="35" t="s">
        <v>262</v>
      </c>
      <c r="W4" s="35" t="s">
        <v>263</v>
      </c>
      <c r="X4" s="296"/>
      <c r="Y4" s="298"/>
    </row>
    <row r="5" spans="1:25" ht="21" x14ac:dyDescent="0.4">
      <c r="A5" s="299">
        <v>1</v>
      </c>
      <c r="B5" s="300"/>
      <c r="C5" s="300"/>
      <c r="D5" s="300"/>
      <c r="E5" s="300"/>
      <c r="F5" s="300"/>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4">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4">
      <c r="A7" s="293" t="s">
        <v>299</v>
      </c>
      <c r="B7" s="293"/>
      <c r="C7" s="293"/>
      <c r="D7" s="293"/>
      <c r="E7" s="293"/>
      <c r="F7" s="293"/>
      <c r="G7" s="6">
        <v>1</v>
      </c>
      <c r="H7" s="138">
        <v>85780500</v>
      </c>
      <c r="I7" s="138">
        <v>57248800</v>
      </c>
      <c r="J7" s="39">
        <v>0</v>
      </c>
      <c r="K7" s="39">
        <v>0</v>
      </c>
      <c r="L7" s="39">
        <v>0</v>
      </c>
      <c r="M7" s="39">
        <v>0</v>
      </c>
      <c r="N7" s="39">
        <v>-43581219</v>
      </c>
      <c r="O7" s="39">
        <v>0</v>
      </c>
      <c r="P7" s="39">
        <v>0</v>
      </c>
      <c r="Q7" s="39">
        <v>0</v>
      </c>
      <c r="R7" s="39">
        <v>0</v>
      </c>
      <c r="S7" s="39">
        <v>0</v>
      </c>
      <c r="T7" s="39">
        <v>0</v>
      </c>
      <c r="U7" s="39">
        <v>14695687</v>
      </c>
      <c r="V7" s="39">
        <v>0</v>
      </c>
      <c r="W7" s="40">
        <f>H7+I7+J7+K7-L7+M7+N7+O7+P7+Q7+R7+U7+V7+S7+T7</f>
        <v>114143768</v>
      </c>
      <c r="X7" s="39">
        <v>1456232</v>
      </c>
      <c r="Y7" s="40">
        <f>W7+X7</f>
        <v>115600000</v>
      </c>
    </row>
    <row r="8" spans="1:25" x14ac:dyDescent="0.4">
      <c r="A8" s="288" t="s">
        <v>265</v>
      </c>
      <c r="B8" s="288"/>
      <c r="C8" s="288"/>
      <c r="D8" s="288"/>
      <c r="E8" s="288"/>
      <c r="F8" s="288"/>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H8+I8+J8+K8-L8+M8+N8+O8+P8+Q8+R8+U8+V8+S8+T8</f>
        <v>0</v>
      </c>
      <c r="X8" s="39">
        <v>0</v>
      </c>
      <c r="Y8" s="40">
        <f t="shared" ref="Y8:Y9" si="1">W8+X8</f>
        <v>0</v>
      </c>
    </row>
    <row r="9" spans="1:25" x14ac:dyDescent="0.4">
      <c r="A9" s="288" t="s">
        <v>266</v>
      </c>
      <c r="B9" s="288"/>
      <c r="C9" s="288"/>
      <c r="D9" s="288"/>
      <c r="E9" s="288"/>
      <c r="F9" s="288"/>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4">
      <c r="A10" s="294" t="s">
        <v>300</v>
      </c>
      <c r="B10" s="294"/>
      <c r="C10" s="294"/>
      <c r="D10" s="294"/>
      <c r="E10" s="294"/>
      <c r="F10" s="294"/>
      <c r="G10" s="7">
        <v>4</v>
      </c>
      <c r="H10" s="40">
        <f>H7+H8+H9</f>
        <v>85780500</v>
      </c>
      <c r="I10" s="40">
        <f t="shared" ref="I10:Y10" si="2">I7+I8+I9</f>
        <v>57248800</v>
      </c>
      <c r="J10" s="40">
        <f t="shared" si="2"/>
        <v>0</v>
      </c>
      <c r="K10" s="40">
        <f>K7+K8+K9</f>
        <v>0</v>
      </c>
      <c r="L10" s="40">
        <f t="shared" si="2"/>
        <v>0</v>
      </c>
      <c r="M10" s="40">
        <f t="shared" si="2"/>
        <v>0</v>
      </c>
      <c r="N10" s="40">
        <f t="shared" si="2"/>
        <v>-43581219</v>
      </c>
      <c r="O10" s="40">
        <f t="shared" si="2"/>
        <v>0</v>
      </c>
      <c r="P10" s="40">
        <f t="shared" si="2"/>
        <v>0</v>
      </c>
      <c r="Q10" s="40">
        <f t="shared" si="2"/>
        <v>0</v>
      </c>
      <c r="R10" s="40">
        <f t="shared" si="2"/>
        <v>0</v>
      </c>
      <c r="S10" s="40">
        <f t="shared" si="2"/>
        <v>0</v>
      </c>
      <c r="T10" s="40">
        <f t="shared" si="2"/>
        <v>0</v>
      </c>
      <c r="U10" s="40">
        <f t="shared" si="2"/>
        <v>14695687</v>
      </c>
      <c r="V10" s="40">
        <f t="shared" si="2"/>
        <v>0</v>
      </c>
      <c r="W10" s="40">
        <f t="shared" si="2"/>
        <v>114143768</v>
      </c>
      <c r="X10" s="40">
        <f t="shared" si="2"/>
        <v>1456232</v>
      </c>
      <c r="Y10" s="40">
        <f t="shared" si="2"/>
        <v>115600000</v>
      </c>
    </row>
    <row r="11" spans="1:25" x14ac:dyDescent="0.4">
      <c r="A11" s="288" t="s">
        <v>267</v>
      </c>
      <c r="B11" s="288"/>
      <c r="C11" s="288"/>
      <c r="D11" s="288"/>
      <c r="E11" s="288"/>
      <c r="F11" s="288"/>
      <c r="G11" s="6">
        <v>5</v>
      </c>
      <c r="H11" s="41">
        <v>0</v>
      </c>
      <c r="I11" s="41">
        <v>0</v>
      </c>
      <c r="J11" s="41">
        <v>0</v>
      </c>
      <c r="K11" s="41">
        <v>0</v>
      </c>
      <c r="L11" s="41">
        <v>0</v>
      </c>
      <c r="M11" s="41">
        <v>0</v>
      </c>
      <c r="N11" s="41">
        <v>0</v>
      </c>
      <c r="O11" s="41">
        <v>0</v>
      </c>
      <c r="P11" s="41">
        <v>0</v>
      </c>
      <c r="Q11" s="41">
        <v>0</v>
      </c>
      <c r="R11" s="41">
        <v>0</v>
      </c>
      <c r="S11" s="39">
        <v>0</v>
      </c>
      <c r="T11" s="39">
        <v>0</v>
      </c>
      <c r="U11" s="41">
        <v>0</v>
      </c>
      <c r="V11" s="138">
        <v>1893998</v>
      </c>
      <c r="W11" s="40">
        <f t="shared" ref="W11:W29" si="3">H11+I11+J11+K11-L11+M11+N11+O11+P11+Q11+R11+U11+V11+S11+T11</f>
        <v>1893998</v>
      </c>
      <c r="X11" s="39">
        <v>176583</v>
      </c>
      <c r="Y11" s="40">
        <f t="shared" ref="Y11:Y29" si="4">W11+X11</f>
        <v>2070581</v>
      </c>
    </row>
    <row r="12" spans="1:25" x14ac:dyDescent="0.4">
      <c r="A12" s="288" t="s">
        <v>268</v>
      </c>
      <c r="B12" s="288"/>
      <c r="C12" s="288"/>
      <c r="D12" s="288"/>
      <c r="E12" s="288"/>
      <c r="F12" s="288"/>
      <c r="G12" s="6">
        <v>6</v>
      </c>
      <c r="H12" s="41">
        <v>0</v>
      </c>
      <c r="I12" s="41">
        <v>0</v>
      </c>
      <c r="J12" s="41">
        <v>0</v>
      </c>
      <c r="K12" s="41">
        <v>0</v>
      </c>
      <c r="L12" s="41">
        <v>0</v>
      </c>
      <c r="M12" s="41">
        <v>0</v>
      </c>
      <c r="N12" s="138">
        <v>-140123</v>
      </c>
      <c r="O12" s="41">
        <v>0</v>
      </c>
      <c r="P12" s="41">
        <v>0</v>
      </c>
      <c r="Q12" s="41">
        <v>0</v>
      </c>
      <c r="R12" s="41">
        <v>0</v>
      </c>
      <c r="S12" s="39">
        <v>0</v>
      </c>
      <c r="T12" s="39">
        <v>0</v>
      </c>
      <c r="U12" s="41">
        <v>0</v>
      </c>
      <c r="V12" s="41">
        <v>0</v>
      </c>
      <c r="W12" s="40">
        <f t="shared" si="3"/>
        <v>-140123</v>
      </c>
      <c r="X12" s="39">
        <v>0</v>
      </c>
      <c r="Y12" s="40">
        <f t="shared" si="4"/>
        <v>-140123</v>
      </c>
    </row>
    <row r="13" spans="1:25" ht="26.25" customHeight="1" x14ac:dyDescent="0.4">
      <c r="A13" s="288" t="s">
        <v>269</v>
      </c>
      <c r="B13" s="288"/>
      <c r="C13" s="288"/>
      <c r="D13" s="288"/>
      <c r="E13" s="288"/>
      <c r="F13" s="288"/>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4">
      <c r="A14" s="288" t="s">
        <v>418</v>
      </c>
      <c r="B14" s="288"/>
      <c r="C14" s="288"/>
      <c r="D14" s="288"/>
      <c r="E14" s="288"/>
      <c r="F14" s="288"/>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4">
      <c r="A15" s="288" t="s">
        <v>270</v>
      </c>
      <c r="B15" s="288"/>
      <c r="C15" s="288"/>
      <c r="D15" s="288"/>
      <c r="E15" s="288"/>
      <c r="F15" s="288"/>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4">
      <c r="A16" s="288" t="s">
        <v>271</v>
      </c>
      <c r="B16" s="288"/>
      <c r="C16" s="288"/>
      <c r="D16" s="288"/>
      <c r="E16" s="288"/>
      <c r="F16" s="288"/>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4">
      <c r="A17" s="288" t="s">
        <v>272</v>
      </c>
      <c r="B17" s="288"/>
      <c r="C17" s="288"/>
      <c r="D17" s="288"/>
      <c r="E17" s="288"/>
      <c r="F17" s="288"/>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4">
      <c r="A18" s="288" t="s">
        <v>273</v>
      </c>
      <c r="B18" s="288"/>
      <c r="C18" s="288"/>
      <c r="D18" s="288"/>
      <c r="E18" s="288"/>
      <c r="F18" s="288"/>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4">
      <c r="A19" s="288" t="s">
        <v>274</v>
      </c>
      <c r="B19" s="288"/>
      <c r="C19" s="288"/>
      <c r="D19" s="288"/>
      <c r="E19" s="288"/>
      <c r="F19" s="288"/>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4">
      <c r="A20" s="288" t="s">
        <v>275</v>
      </c>
      <c r="B20" s="288"/>
      <c r="C20" s="288"/>
      <c r="D20" s="288"/>
      <c r="E20" s="288"/>
      <c r="F20" s="288"/>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4">
      <c r="A21" s="288" t="s">
        <v>419</v>
      </c>
      <c r="B21" s="288"/>
      <c r="C21" s="288"/>
      <c r="D21" s="288"/>
      <c r="E21" s="288"/>
      <c r="F21" s="288"/>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4">
      <c r="A22" s="288" t="s">
        <v>420</v>
      </c>
      <c r="B22" s="288"/>
      <c r="C22" s="288"/>
      <c r="D22" s="288"/>
      <c r="E22" s="288"/>
      <c r="F22" s="288"/>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4">
      <c r="A23" s="288" t="s">
        <v>421</v>
      </c>
      <c r="B23" s="288"/>
      <c r="C23" s="288"/>
      <c r="D23" s="288"/>
      <c r="E23" s="288"/>
      <c r="F23" s="288"/>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4">
      <c r="A24" s="288" t="s">
        <v>276</v>
      </c>
      <c r="B24" s="288"/>
      <c r="C24" s="288"/>
      <c r="D24" s="288"/>
      <c r="E24" s="288"/>
      <c r="F24" s="288"/>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4">
      <c r="A25" s="288" t="s">
        <v>422</v>
      </c>
      <c r="B25" s="288"/>
      <c r="C25" s="288"/>
      <c r="D25" s="288"/>
      <c r="E25" s="288"/>
      <c r="F25" s="288"/>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4">
      <c r="A26" s="288" t="s">
        <v>430</v>
      </c>
      <c r="B26" s="288"/>
      <c r="C26" s="288"/>
      <c r="D26" s="288"/>
      <c r="E26" s="288"/>
      <c r="F26" s="288"/>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4">
      <c r="A27" s="288" t="s">
        <v>423</v>
      </c>
      <c r="B27" s="288"/>
      <c r="C27" s="288"/>
      <c r="D27" s="288"/>
      <c r="E27" s="288"/>
      <c r="F27" s="288"/>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4">
      <c r="A28" s="288" t="s">
        <v>424</v>
      </c>
      <c r="B28" s="288"/>
      <c r="C28" s="288"/>
      <c r="D28" s="288"/>
      <c r="E28" s="288"/>
      <c r="F28" s="288"/>
      <c r="G28" s="6">
        <v>22</v>
      </c>
      <c r="H28" s="39">
        <v>0</v>
      </c>
      <c r="I28" s="39">
        <v>0</v>
      </c>
      <c r="J28" s="39">
        <v>0</v>
      </c>
      <c r="K28" s="39">
        <v>0</v>
      </c>
      <c r="L28" s="39">
        <v>0</v>
      </c>
      <c r="M28" s="39">
        <v>0</v>
      </c>
      <c r="N28" s="39">
        <v>0</v>
      </c>
      <c r="O28" s="39">
        <v>0</v>
      </c>
      <c r="P28" s="39">
        <v>0</v>
      </c>
      <c r="Q28" s="39">
        <v>0</v>
      </c>
      <c r="R28" s="39">
        <v>0</v>
      </c>
      <c r="S28" s="39">
        <v>0</v>
      </c>
      <c r="T28" s="39">
        <v>0</v>
      </c>
      <c r="U28" s="39">
        <v>0</v>
      </c>
      <c r="V28" s="39">
        <v>0</v>
      </c>
      <c r="W28" s="40">
        <f t="shared" si="3"/>
        <v>0</v>
      </c>
      <c r="X28" s="39">
        <v>0</v>
      </c>
      <c r="Y28" s="40">
        <f t="shared" si="4"/>
        <v>0</v>
      </c>
    </row>
    <row r="29" spans="1:25" ht="12.75" customHeight="1" x14ac:dyDescent="0.4">
      <c r="A29" s="288" t="s">
        <v>425</v>
      </c>
      <c r="B29" s="288"/>
      <c r="C29" s="288"/>
      <c r="D29" s="288"/>
      <c r="E29" s="288"/>
      <c r="F29" s="288"/>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4">
      <c r="A30" s="289" t="s">
        <v>426</v>
      </c>
      <c r="B30" s="289"/>
      <c r="C30" s="289"/>
      <c r="D30" s="289"/>
      <c r="E30" s="289"/>
      <c r="F30" s="289"/>
      <c r="G30" s="8">
        <v>24</v>
      </c>
      <c r="H30" s="42">
        <f>SUM(H10:H29)</f>
        <v>85780500</v>
      </c>
      <c r="I30" s="42">
        <f t="shared" ref="I30:Y30" si="5">SUM(I10:I29)</f>
        <v>57248800</v>
      </c>
      <c r="J30" s="42">
        <f t="shared" si="5"/>
        <v>0</v>
      </c>
      <c r="K30" s="42">
        <f t="shared" si="5"/>
        <v>0</v>
      </c>
      <c r="L30" s="42">
        <f t="shared" si="5"/>
        <v>0</v>
      </c>
      <c r="M30" s="42">
        <f t="shared" si="5"/>
        <v>0</v>
      </c>
      <c r="N30" s="42">
        <f t="shared" si="5"/>
        <v>-43721342</v>
      </c>
      <c r="O30" s="42">
        <f t="shared" si="5"/>
        <v>0</v>
      </c>
      <c r="P30" s="42">
        <f t="shared" si="5"/>
        <v>0</v>
      </c>
      <c r="Q30" s="42">
        <f t="shared" si="5"/>
        <v>0</v>
      </c>
      <c r="R30" s="42">
        <f t="shared" si="5"/>
        <v>0</v>
      </c>
      <c r="S30" s="42">
        <f t="shared" si="5"/>
        <v>0</v>
      </c>
      <c r="T30" s="42">
        <f t="shared" si="5"/>
        <v>0</v>
      </c>
      <c r="U30" s="42">
        <f t="shared" si="5"/>
        <v>14695687</v>
      </c>
      <c r="V30" s="42">
        <f t="shared" si="5"/>
        <v>1893998</v>
      </c>
      <c r="W30" s="42">
        <f t="shared" si="5"/>
        <v>115897643</v>
      </c>
      <c r="X30" s="42">
        <f t="shared" si="5"/>
        <v>1632815</v>
      </c>
      <c r="Y30" s="42">
        <f t="shared" si="5"/>
        <v>117530458</v>
      </c>
    </row>
    <row r="31" spans="1:25" x14ac:dyDescent="0.4">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4">
      <c r="A32" s="286" t="s">
        <v>278</v>
      </c>
      <c r="B32" s="286"/>
      <c r="C32" s="286"/>
      <c r="D32" s="286"/>
      <c r="E32" s="286"/>
      <c r="F32" s="286"/>
      <c r="G32" s="7">
        <v>25</v>
      </c>
      <c r="H32" s="40">
        <f>SUM(H12:H20)</f>
        <v>0</v>
      </c>
      <c r="I32" s="40">
        <f t="shared" ref="I32:Y32" si="6">SUM(I12:I20)</f>
        <v>0</v>
      </c>
      <c r="J32" s="40">
        <f t="shared" si="6"/>
        <v>0</v>
      </c>
      <c r="K32" s="40">
        <f t="shared" si="6"/>
        <v>0</v>
      </c>
      <c r="L32" s="40">
        <f t="shared" si="6"/>
        <v>0</v>
      </c>
      <c r="M32" s="40">
        <f t="shared" si="6"/>
        <v>0</v>
      </c>
      <c r="N32" s="40">
        <f t="shared" si="6"/>
        <v>-140123</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-140123</v>
      </c>
      <c r="X32" s="40">
        <f t="shared" si="6"/>
        <v>0</v>
      </c>
      <c r="Y32" s="40">
        <f t="shared" si="6"/>
        <v>-140123</v>
      </c>
    </row>
    <row r="33" spans="1:25" ht="31.5" customHeight="1" x14ac:dyDescent="0.4">
      <c r="A33" s="286" t="s">
        <v>427</v>
      </c>
      <c r="B33" s="286"/>
      <c r="C33" s="286"/>
      <c r="D33" s="286"/>
      <c r="E33" s="286"/>
      <c r="F33" s="286"/>
      <c r="G33" s="7">
        <v>26</v>
      </c>
      <c r="H33" s="40">
        <f>H11+H32</f>
        <v>0</v>
      </c>
      <c r="I33" s="40">
        <f t="shared" ref="I33:Y33" si="8">I11+I32</f>
        <v>0</v>
      </c>
      <c r="J33" s="40">
        <f t="shared" si="8"/>
        <v>0</v>
      </c>
      <c r="K33" s="40">
        <f t="shared" si="8"/>
        <v>0</v>
      </c>
      <c r="L33" s="40">
        <f t="shared" si="8"/>
        <v>0</v>
      </c>
      <c r="M33" s="40">
        <f t="shared" si="8"/>
        <v>0</v>
      </c>
      <c r="N33" s="40">
        <f t="shared" si="8"/>
        <v>-140123</v>
      </c>
      <c r="O33" s="40">
        <f t="shared" si="8"/>
        <v>0</v>
      </c>
      <c r="P33" s="40">
        <f t="shared" si="8"/>
        <v>0</v>
      </c>
      <c r="Q33" s="40">
        <f t="shared" si="8"/>
        <v>0</v>
      </c>
      <c r="R33" s="40">
        <f t="shared" si="8"/>
        <v>0</v>
      </c>
      <c r="S33" s="40">
        <f t="shared" ref="S33:T33" si="9">S11+S32</f>
        <v>0</v>
      </c>
      <c r="T33" s="40">
        <f t="shared" si="9"/>
        <v>0</v>
      </c>
      <c r="U33" s="40">
        <f t="shared" si="8"/>
        <v>0</v>
      </c>
      <c r="V33" s="40">
        <f t="shared" si="8"/>
        <v>1893998</v>
      </c>
      <c r="W33" s="40">
        <f t="shared" si="8"/>
        <v>1753875</v>
      </c>
      <c r="X33" s="40">
        <f t="shared" si="8"/>
        <v>176583</v>
      </c>
      <c r="Y33" s="40">
        <f t="shared" si="8"/>
        <v>1930458</v>
      </c>
    </row>
    <row r="34" spans="1:25" ht="30.75" customHeight="1" x14ac:dyDescent="0.4">
      <c r="A34" s="287" t="s">
        <v>428</v>
      </c>
      <c r="B34" s="287"/>
      <c r="C34" s="287"/>
      <c r="D34" s="287"/>
      <c r="E34" s="287"/>
      <c r="F34" s="287"/>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0</v>
      </c>
      <c r="V34" s="42">
        <f t="shared" si="10"/>
        <v>0</v>
      </c>
      <c r="W34" s="42">
        <f t="shared" si="10"/>
        <v>0</v>
      </c>
      <c r="X34" s="42">
        <f t="shared" si="10"/>
        <v>0</v>
      </c>
      <c r="Y34" s="42">
        <f t="shared" si="10"/>
        <v>0</v>
      </c>
    </row>
    <row r="35" spans="1:25" x14ac:dyDescent="0.4">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4">
      <c r="A36" s="293" t="s">
        <v>301</v>
      </c>
      <c r="B36" s="293"/>
      <c r="C36" s="293"/>
      <c r="D36" s="293"/>
      <c r="E36" s="293"/>
      <c r="F36" s="293"/>
      <c r="G36" s="6">
        <v>28</v>
      </c>
      <c r="H36" s="39">
        <v>85780500</v>
      </c>
      <c r="I36" s="39">
        <v>57248800</v>
      </c>
      <c r="J36" s="39">
        <v>0</v>
      </c>
      <c r="K36" s="39">
        <v>0</v>
      </c>
      <c r="L36" s="39">
        <v>0</v>
      </c>
      <c r="M36" s="39">
        <v>0</v>
      </c>
      <c r="N36" s="39">
        <v>184327611</v>
      </c>
      <c r="O36" s="39">
        <v>0</v>
      </c>
      <c r="P36" s="39">
        <v>0</v>
      </c>
      <c r="Q36" s="39">
        <v>0</v>
      </c>
      <c r="R36" s="39">
        <v>0</v>
      </c>
      <c r="S36" s="39">
        <v>0</v>
      </c>
      <c r="T36" s="39">
        <v>0</v>
      </c>
      <c r="U36" s="39">
        <v>14199582</v>
      </c>
      <c r="V36" s="39">
        <v>51650848</v>
      </c>
      <c r="W36" s="43">
        <f>H36+I36+J36+K36-L36+M36+N36+O36+P36+Q36+R36+U36+V36+S36+T36</f>
        <v>393207341</v>
      </c>
      <c r="X36" s="39">
        <v>147359342</v>
      </c>
      <c r="Y36" s="43">
        <f t="shared" ref="Y36:Y38" si="12">W36+X36</f>
        <v>540566683</v>
      </c>
    </row>
    <row r="37" spans="1:25" ht="12.75" customHeight="1" x14ac:dyDescent="0.4">
      <c r="A37" s="288" t="s">
        <v>265</v>
      </c>
      <c r="B37" s="288"/>
      <c r="C37" s="288"/>
      <c r="D37" s="288"/>
      <c r="E37" s="288"/>
      <c r="F37" s="288"/>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4">
      <c r="A38" s="288" t="s">
        <v>266</v>
      </c>
      <c r="B38" s="288"/>
      <c r="C38" s="288"/>
      <c r="D38" s="288"/>
      <c r="E38" s="288"/>
      <c r="F38" s="288"/>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4">
      <c r="A39" s="294" t="s">
        <v>429</v>
      </c>
      <c r="B39" s="294"/>
      <c r="C39" s="294"/>
      <c r="D39" s="294"/>
      <c r="E39" s="294"/>
      <c r="F39" s="294"/>
      <c r="G39" s="7">
        <v>31</v>
      </c>
      <c r="H39" s="40">
        <f>H36+H37+H38</f>
        <v>85780500</v>
      </c>
      <c r="I39" s="40">
        <f t="shared" ref="I39:Y39" si="14">I36+I37+I38</f>
        <v>57248800</v>
      </c>
      <c r="J39" s="40">
        <f t="shared" si="14"/>
        <v>0</v>
      </c>
      <c r="K39" s="40">
        <f t="shared" si="14"/>
        <v>0</v>
      </c>
      <c r="L39" s="40">
        <f t="shared" si="14"/>
        <v>0</v>
      </c>
      <c r="M39" s="40">
        <f t="shared" si="14"/>
        <v>0</v>
      </c>
      <c r="N39" s="40">
        <f t="shared" si="14"/>
        <v>184327611</v>
      </c>
      <c r="O39" s="40">
        <f t="shared" si="14"/>
        <v>0</v>
      </c>
      <c r="P39" s="40">
        <f t="shared" si="14"/>
        <v>0</v>
      </c>
      <c r="Q39" s="40">
        <f t="shared" si="14"/>
        <v>0</v>
      </c>
      <c r="R39" s="40">
        <f t="shared" si="14"/>
        <v>0</v>
      </c>
      <c r="S39" s="40">
        <f t="shared" si="14"/>
        <v>0</v>
      </c>
      <c r="T39" s="40">
        <f t="shared" si="14"/>
        <v>0</v>
      </c>
      <c r="U39" s="40">
        <f t="shared" si="14"/>
        <v>14199582</v>
      </c>
      <c r="V39" s="40">
        <f t="shared" si="14"/>
        <v>51650848</v>
      </c>
      <c r="W39" s="40">
        <f t="shared" si="14"/>
        <v>393207341</v>
      </c>
      <c r="X39" s="40">
        <f t="shared" si="14"/>
        <v>147359342</v>
      </c>
      <c r="Y39" s="40">
        <f t="shared" si="14"/>
        <v>540566683</v>
      </c>
    </row>
    <row r="40" spans="1:25" ht="12.75" customHeight="1" x14ac:dyDescent="0.4">
      <c r="A40" s="288" t="s">
        <v>267</v>
      </c>
      <c r="B40" s="288"/>
      <c r="C40" s="288"/>
      <c r="D40" s="288"/>
      <c r="E40" s="288"/>
      <c r="F40" s="288"/>
      <c r="G40" s="6">
        <v>32</v>
      </c>
      <c r="H40" s="41">
        <v>0</v>
      </c>
      <c r="I40" s="41">
        <v>0</v>
      </c>
      <c r="J40" s="41">
        <v>0</v>
      </c>
      <c r="K40" s="41">
        <v>0</v>
      </c>
      <c r="L40" s="41">
        <v>0</v>
      </c>
      <c r="M40" s="41">
        <v>0</v>
      </c>
      <c r="N40" s="41">
        <v>0</v>
      </c>
      <c r="O40" s="41">
        <v>0</v>
      </c>
      <c r="P40" s="41">
        <v>0</v>
      </c>
      <c r="Q40" s="41">
        <v>0</v>
      </c>
      <c r="R40" s="41">
        <v>0</v>
      </c>
      <c r="S40" s="39">
        <v>0</v>
      </c>
      <c r="T40" s="39">
        <v>0</v>
      </c>
      <c r="U40" s="41">
        <v>0</v>
      </c>
      <c r="V40" s="138">
        <v>13564387</v>
      </c>
      <c r="W40" s="43">
        <f t="shared" ref="W40:W58" si="15">H40+I40+J40+K40-L40+M40+N40+O40+P40+Q40+R40+U40+V40+S40+T40</f>
        <v>13564387</v>
      </c>
      <c r="X40" s="39">
        <v>4131233</v>
      </c>
      <c r="Y40" s="43">
        <f t="shared" ref="Y40:Y58" si="16">W40+X40</f>
        <v>17695620</v>
      </c>
    </row>
    <row r="41" spans="1:25" ht="12.75" customHeight="1" x14ac:dyDescent="0.4">
      <c r="A41" s="288" t="s">
        <v>268</v>
      </c>
      <c r="B41" s="288"/>
      <c r="C41" s="288"/>
      <c r="D41" s="288"/>
      <c r="E41" s="288"/>
      <c r="F41" s="288"/>
      <c r="G41" s="6">
        <v>33</v>
      </c>
      <c r="H41" s="41">
        <v>0</v>
      </c>
      <c r="I41" s="41">
        <v>0</v>
      </c>
      <c r="J41" s="41">
        <v>0</v>
      </c>
      <c r="K41" s="41">
        <v>0</v>
      </c>
      <c r="L41" s="41">
        <v>0</v>
      </c>
      <c r="M41" s="41">
        <v>0</v>
      </c>
      <c r="N41" s="39">
        <v>-3496227</v>
      </c>
      <c r="O41" s="41">
        <v>0</v>
      </c>
      <c r="P41" s="41">
        <v>0</v>
      </c>
      <c r="Q41" s="41">
        <v>0</v>
      </c>
      <c r="R41" s="41">
        <v>0</v>
      </c>
      <c r="S41" s="39">
        <v>0</v>
      </c>
      <c r="T41" s="39">
        <v>238395</v>
      </c>
      <c r="U41" s="41">
        <v>0</v>
      </c>
      <c r="V41" s="41">
        <v>0</v>
      </c>
      <c r="W41" s="43">
        <f t="shared" si="15"/>
        <v>-3257832</v>
      </c>
      <c r="X41" s="39">
        <v>0</v>
      </c>
      <c r="Y41" s="43">
        <f t="shared" si="16"/>
        <v>-3257832</v>
      </c>
    </row>
    <row r="42" spans="1:25" ht="27" customHeight="1" x14ac:dyDescent="0.4">
      <c r="A42" s="288" t="s">
        <v>280</v>
      </c>
      <c r="B42" s="288"/>
      <c r="C42" s="288"/>
      <c r="D42" s="288"/>
      <c r="E42" s="288"/>
      <c r="F42" s="288"/>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4">
      <c r="A43" s="288" t="s">
        <v>418</v>
      </c>
      <c r="B43" s="288"/>
      <c r="C43" s="288"/>
      <c r="D43" s="288"/>
      <c r="E43" s="288"/>
      <c r="F43" s="288"/>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4">
      <c r="A44" s="288" t="s">
        <v>270</v>
      </c>
      <c r="B44" s="288"/>
      <c r="C44" s="288"/>
      <c r="D44" s="288"/>
      <c r="E44" s="288"/>
      <c r="F44" s="288"/>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4">
      <c r="A45" s="288" t="s">
        <v>271</v>
      </c>
      <c r="B45" s="288"/>
      <c r="C45" s="288"/>
      <c r="D45" s="288"/>
      <c r="E45" s="288"/>
      <c r="F45" s="288"/>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4">
      <c r="A46" s="288" t="s">
        <v>281</v>
      </c>
      <c r="B46" s="288"/>
      <c r="C46" s="288"/>
      <c r="D46" s="288"/>
      <c r="E46" s="288"/>
      <c r="F46" s="288"/>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4">
      <c r="A47" s="288" t="s">
        <v>273</v>
      </c>
      <c r="B47" s="288"/>
      <c r="C47" s="288"/>
      <c r="D47" s="288"/>
      <c r="E47" s="288"/>
      <c r="F47" s="288"/>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4">
      <c r="A48" s="288" t="s">
        <v>274</v>
      </c>
      <c r="B48" s="288"/>
      <c r="C48" s="288"/>
      <c r="D48" s="288"/>
      <c r="E48" s="288"/>
      <c r="F48" s="288"/>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4">
      <c r="A49" s="288" t="s">
        <v>275</v>
      </c>
      <c r="B49" s="288"/>
      <c r="C49" s="288"/>
      <c r="D49" s="288"/>
      <c r="E49" s="288"/>
      <c r="F49" s="288"/>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4">
      <c r="A50" s="288" t="s">
        <v>419</v>
      </c>
      <c r="B50" s="288"/>
      <c r="C50" s="288"/>
      <c r="D50" s="288"/>
      <c r="E50" s="288"/>
      <c r="F50" s="288"/>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4">
      <c r="A51" s="288" t="s">
        <v>420</v>
      </c>
      <c r="B51" s="288"/>
      <c r="C51" s="288"/>
      <c r="D51" s="288"/>
      <c r="E51" s="288"/>
      <c r="F51" s="288"/>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4">
      <c r="A52" s="288" t="s">
        <v>421</v>
      </c>
      <c r="B52" s="288"/>
      <c r="C52" s="288"/>
      <c r="D52" s="288"/>
      <c r="E52" s="288"/>
      <c r="F52" s="288"/>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4">
      <c r="A53" s="288" t="s">
        <v>276</v>
      </c>
      <c r="B53" s="288"/>
      <c r="C53" s="288"/>
      <c r="D53" s="288"/>
      <c r="E53" s="288"/>
      <c r="F53" s="288"/>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4">
      <c r="A54" s="288" t="s">
        <v>422</v>
      </c>
      <c r="B54" s="288"/>
      <c r="C54" s="288"/>
      <c r="D54" s="288"/>
      <c r="E54" s="288"/>
      <c r="F54" s="288"/>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4">
      <c r="A55" s="288" t="s">
        <v>430</v>
      </c>
      <c r="B55" s="288"/>
      <c r="C55" s="288"/>
      <c r="D55" s="288"/>
      <c r="E55" s="288"/>
      <c r="F55" s="288"/>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4">
      <c r="A56" s="288" t="s">
        <v>423</v>
      </c>
      <c r="B56" s="288"/>
      <c r="C56" s="288"/>
      <c r="D56" s="288"/>
      <c r="E56" s="288"/>
      <c r="F56" s="288"/>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4">
      <c r="A57" s="288" t="s">
        <v>431</v>
      </c>
      <c r="B57" s="288"/>
      <c r="C57" s="288"/>
      <c r="D57" s="288"/>
      <c r="E57" s="288"/>
      <c r="F57" s="288"/>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5"/>
        <v>0</v>
      </c>
      <c r="X57" s="39">
        <v>0</v>
      </c>
      <c r="Y57" s="43">
        <f t="shared" si="16"/>
        <v>0</v>
      </c>
    </row>
    <row r="58" spans="1:25" ht="12.75" customHeight="1" x14ac:dyDescent="0.4">
      <c r="A58" s="288" t="s">
        <v>425</v>
      </c>
      <c r="B58" s="288"/>
      <c r="C58" s="288"/>
      <c r="D58" s="288"/>
      <c r="E58" s="288"/>
      <c r="F58" s="288"/>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4">
      <c r="A59" s="289" t="s">
        <v>432</v>
      </c>
      <c r="B59" s="289"/>
      <c r="C59" s="289"/>
      <c r="D59" s="289"/>
      <c r="E59" s="289"/>
      <c r="F59" s="289"/>
      <c r="G59" s="8">
        <v>51</v>
      </c>
      <c r="H59" s="42">
        <f>SUM(H39:H58)</f>
        <v>85780500</v>
      </c>
      <c r="I59" s="42">
        <f t="shared" ref="I59:Y59" si="17">SUM(I39:I58)</f>
        <v>57248800</v>
      </c>
      <c r="J59" s="42">
        <f t="shared" si="17"/>
        <v>0</v>
      </c>
      <c r="K59" s="42">
        <f t="shared" si="17"/>
        <v>0</v>
      </c>
      <c r="L59" s="42">
        <f t="shared" si="17"/>
        <v>0</v>
      </c>
      <c r="M59" s="42">
        <f t="shared" si="17"/>
        <v>0</v>
      </c>
      <c r="N59" s="42">
        <f t="shared" si="17"/>
        <v>180831384</v>
      </c>
      <c r="O59" s="42">
        <f t="shared" si="17"/>
        <v>0</v>
      </c>
      <c r="P59" s="42">
        <f t="shared" si="17"/>
        <v>0</v>
      </c>
      <c r="Q59" s="42">
        <f t="shared" si="17"/>
        <v>0</v>
      </c>
      <c r="R59" s="42">
        <f t="shared" si="17"/>
        <v>0</v>
      </c>
      <c r="S59" s="42">
        <f t="shared" si="17"/>
        <v>0</v>
      </c>
      <c r="T59" s="42">
        <f t="shared" si="17"/>
        <v>238395</v>
      </c>
      <c r="U59" s="42">
        <f t="shared" si="17"/>
        <v>14199582</v>
      </c>
      <c r="V59" s="42">
        <f t="shared" si="17"/>
        <v>65215235</v>
      </c>
      <c r="W59" s="42">
        <f t="shared" si="17"/>
        <v>403513896</v>
      </c>
      <c r="X59" s="42">
        <f t="shared" si="17"/>
        <v>151490575</v>
      </c>
      <c r="Y59" s="42">
        <f t="shared" si="17"/>
        <v>555004471</v>
      </c>
    </row>
    <row r="60" spans="1:25" x14ac:dyDescent="0.4">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4">
      <c r="A61" s="286" t="s">
        <v>433</v>
      </c>
      <c r="B61" s="286"/>
      <c r="C61" s="286"/>
      <c r="D61" s="286"/>
      <c r="E61" s="286"/>
      <c r="F61" s="286"/>
      <c r="G61" s="7">
        <v>52</v>
      </c>
      <c r="H61" s="43">
        <f>SUM(H41:H49)</f>
        <v>0</v>
      </c>
      <c r="I61" s="43">
        <f t="shared" ref="I61:Y61" si="18">SUM(I41:I49)</f>
        <v>0</v>
      </c>
      <c r="J61" s="43">
        <f t="shared" si="18"/>
        <v>0</v>
      </c>
      <c r="K61" s="43">
        <f t="shared" si="18"/>
        <v>0</v>
      </c>
      <c r="L61" s="43">
        <f t="shared" si="18"/>
        <v>0</v>
      </c>
      <c r="M61" s="43">
        <f t="shared" si="18"/>
        <v>0</v>
      </c>
      <c r="N61" s="43">
        <f t="shared" si="18"/>
        <v>-3496227</v>
      </c>
      <c r="O61" s="43">
        <f t="shared" si="18"/>
        <v>0</v>
      </c>
      <c r="P61" s="43">
        <f t="shared" si="18"/>
        <v>0</v>
      </c>
      <c r="Q61" s="43">
        <f t="shared" si="18"/>
        <v>0</v>
      </c>
      <c r="R61" s="43">
        <f t="shared" si="18"/>
        <v>0</v>
      </c>
      <c r="S61" s="43">
        <f t="shared" ref="S61:T61" si="19">SUM(S41:S49)</f>
        <v>0</v>
      </c>
      <c r="T61" s="43">
        <f t="shared" si="19"/>
        <v>238395</v>
      </c>
      <c r="U61" s="43">
        <f t="shared" si="18"/>
        <v>0</v>
      </c>
      <c r="V61" s="43">
        <f t="shared" si="18"/>
        <v>0</v>
      </c>
      <c r="W61" s="43">
        <f t="shared" si="18"/>
        <v>-3257832</v>
      </c>
      <c r="X61" s="43">
        <f t="shared" si="18"/>
        <v>0</v>
      </c>
      <c r="Y61" s="43">
        <f t="shared" si="18"/>
        <v>-3257832</v>
      </c>
    </row>
    <row r="62" spans="1:25" ht="27.75" customHeight="1" x14ac:dyDescent="0.4">
      <c r="A62" s="286" t="s">
        <v>434</v>
      </c>
      <c r="B62" s="286"/>
      <c r="C62" s="286"/>
      <c r="D62" s="286"/>
      <c r="E62" s="286"/>
      <c r="F62" s="286"/>
      <c r="G62" s="7">
        <v>53</v>
      </c>
      <c r="H62" s="43">
        <f>H40+H61</f>
        <v>0</v>
      </c>
      <c r="I62" s="43">
        <f t="shared" ref="I62:Y62" si="20">I40+I61</f>
        <v>0</v>
      </c>
      <c r="J62" s="43">
        <f t="shared" si="20"/>
        <v>0</v>
      </c>
      <c r="K62" s="43">
        <f t="shared" si="20"/>
        <v>0</v>
      </c>
      <c r="L62" s="43">
        <f t="shared" si="20"/>
        <v>0</v>
      </c>
      <c r="M62" s="43">
        <f t="shared" si="20"/>
        <v>0</v>
      </c>
      <c r="N62" s="43">
        <f t="shared" si="20"/>
        <v>-3496227</v>
      </c>
      <c r="O62" s="43">
        <f t="shared" si="20"/>
        <v>0</v>
      </c>
      <c r="P62" s="43">
        <f t="shared" si="20"/>
        <v>0</v>
      </c>
      <c r="Q62" s="43">
        <f t="shared" si="20"/>
        <v>0</v>
      </c>
      <c r="R62" s="43">
        <f t="shared" si="20"/>
        <v>0</v>
      </c>
      <c r="S62" s="43">
        <f t="shared" ref="S62:T62" si="21">S40+S61</f>
        <v>0</v>
      </c>
      <c r="T62" s="43">
        <f t="shared" si="21"/>
        <v>238395</v>
      </c>
      <c r="U62" s="43">
        <f t="shared" si="20"/>
        <v>0</v>
      </c>
      <c r="V62" s="43">
        <f t="shared" si="20"/>
        <v>13564387</v>
      </c>
      <c r="W62" s="43">
        <f t="shared" si="20"/>
        <v>10306555</v>
      </c>
      <c r="X62" s="43">
        <f t="shared" si="20"/>
        <v>4131233</v>
      </c>
      <c r="Y62" s="43">
        <f t="shared" si="20"/>
        <v>14437788</v>
      </c>
    </row>
    <row r="63" spans="1:25" ht="29.25" customHeight="1" x14ac:dyDescent="0.4">
      <c r="A63" s="287" t="s">
        <v>435</v>
      </c>
      <c r="B63" s="287"/>
      <c r="C63" s="287"/>
      <c r="D63" s="287"/>
      <c r="E63" s="287"/>
      <c r="F63" s="287"/>
      <c r="G63" s="8">
        <v>54</v>
      </c>
      <c r="H63" s="44">
        <f>SUM(H50:H58)</f>
        <v>0</v>
      </c>
      <c r="I63" s="44">
        <f t="shared" ref="I63:Y63" si="22">SUM(I50:I58)</f>
        <v>0</v>
      </c>
      <c r="J63" s="44">
        <f t="shared" si="22"/>
        <v>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0</v>
      </c>
      <c r="W63" s="44">
        <f t="shared" si="22"/>
        <v>0</v>
      </c>
      <c r="X63" s="44">
        <f t="shared" si="22"/>
        <v>0</v>
      </c>
      <c r="Y63" s="44">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I7">
    <cfRule type="cellIs" dxfId="1" priority="2" stopIfTrue="1" operator="notEqual">
      <formula>ROUND(I7,0)</formula>
    </cfRule>
  </conditionalFormatting>
  <conditionalFormatting sqref="H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R21" sqref="R21"/>
    </sheetView>
  </sheetViews>
  <sheetFormatPr defaultRowHeight="12.3" x14ac:dyDescent="0.4"/>
  <cols>
    <col min="9" max="9" width="95" customWidth="1"/>
  </cols>
  <sheetData>
    <row r="1" spans="1:9" x14ac:dyDescent="0.4">
      <c r="A1" s="313" t="s">
        <v>516</v>
      </c>
      <c r="B1" s="314"/>
      <c r="C1" s="314"/>
      <c r="D1" s="314"/>
      <c r="E1" s="314"/>
      <c r="F1" s="314"/>
      <c r="G1" s="314"/>
      <c r="H1" s="314"/>
      <c r="I1" s="314"/>
    </row>
    <row r="2" spans="1:9" x14ac:dyDescent="0.4">
      <c r="A2" s="314"/>
      <c r="B2" s="314"/>
      <c r="C2" s="314"/>
      <c r="D2" s="314"/>
      <c r="E2" s="314"/>
      <c r="F2" s="314"/>
      <c r="G2" s="314"/>
      <c r="H2" s="314"/>
      <c r="I2" s="314"/>
    </row>
    <row r="3" spans="1:9" x14ac:dyDescent="0.4">
      <c r="A3" s="314"/>
      <c r="B3" s="314"/>
      <c r="C3" s="314"/>
      <c r="D3" s="314"/>
      <c r="E3" s="314"/>
      <c r="F3" s="314"/>
      <c r="G3" s="314"/>
      <c r="H3" s="314"/>
      <c r="I3" s="314"/>
    </row>
    <row r="4" spans="1:9" x14ac:dyDescent="0.4">
      <c r="A4" s="314"/>
      <c r="B4" s="314"/>
      <c r="C4" s="314"/>
      <c r="D4" s="314"/>
      <c r="E4" s="314"/>
      <c r="F4" s="314"/>
      <c r="G4" s="314"/>
      <c r="H4" s="314"/>
      <c r="I4" s="314"/>
    </row>
    <row r="5" spans="1:9" x14ac:dyDescent="0.4">
      <c r="A5" s="314"/>
      <c r="B5" s="314"/>
      <c r="C5" s="314"/>
      <c r="D5" s="314"/>
      <c r="E5" s="314"/>
      <c r="F5" s="314"/>
      <c r="G5" s="314"/>
      <c r="H5" s="314"/>
      <c r="I5" s="314"/>
    </row>
    <row r="6" spans="1:9" x14ac:dyDescent="0.4">
      <c r="A6" s="314"/>
      <c r="B6" s="314"/>
      <c r="C6" s="314"/>
      <c r="D6" s="314"/>
      <c r="E6" s="314"/>
      <c r="F6" s="314"/>
      <c r="G6" s="314"/>
      <c r="H6" s="314"/>
      <c r="I6" s="314"/>
    </row>
    <row r="7" spans="1:9" x14ac:dyDescent="0.4">
      <c r="A7" s="314"/>
      <c r="B7" s="314"/>
      <c r="C7" s="314"/>
      <c r="D7" s="314"/>
      <c r="E7" s="314"/>
      <c r="F7" s="314"/>
      <c r="G7" s="314"/>
      <c r="H7" s="314"/>
      <c r="I7" s="314"/>
    </row>
    <row r="8" spans="1:9" x14ac:dyDescent="0.4">
      <c r="A8" s="314"/>
      <c r="B8" s="314"/>
      <c r="C8" s="314"/>
      <c r="D8" s="314"/>
      <c r="E8" s="314"/>
      <c r="F8" s="314"/>
      <c r="G8" s="314"/>
      <c r="H8" s="314"/>
      <c r="I8" s="314"/>
    </row>
    <row r="9" spans="1:9" x14ac:dyDescent="0.4">
      <c r="A9" s="314"/>
      <c r="B9" s="314"/>
      <c r="C9" s="314"/>
      <c r="D9" s="314"/>
      <c r="E9" s="314"/>
      <c r="F9" s="314"/>
      <c r="G9" s="314"/>
      <c r="H9" s="314"/>
      <c r="I9" s="314"/>
    </row>
    <row r="10" spans="1:9" x14ac:dyDescent="0.4">
      <c r="A10" s="314"/>
      <c r="B10" s="314"/>
      <c r="C10" s="314"/>
      <c r="D10" s="314"/>
      <c r="E10" s="314"/>
      <c r="F10" s="314"/>
      <c r="G10" s="314"/>
      <c r="H10" s="314"/>
      <c r="I10" s="314"/>
    </row>
    <row r="11" spans="1:9" x14ac:dyDescent="0.4">
      <c r="A11" s="314"/>
      <c r="B11" s="314"/>
      <c r="C11" s="314"/>
      <c r="D11" s="314"/>
      <c r="E11" s="314"/>
      <c r="F11" s="314"/>
      <c r="G11" s="314"/>
      <c r="H11" s="314"/>
      <c r="I11" s="314"/>
    </row>
    <row r="12" spans="1:9" x14ac:dyDescent="0.4">
      <c r="A12" s="314"/>
      <c r="B12" s="314"/>
      <c r="C12" s="314"/>
      <c r="D12" s="314"/>
      <c r="E12" s="314"/>
      <c r="F12" s="314"/>
      <c r="G12" s="314"/>
      <c r="H12" s="314"/>
      <c r="I12" s="314"/>
    </row>
    <row r="13" spans="1:9" x14ac:dyDescent="0.4">
      <c r="A13" s="314"/>
      <c r="B13" s="314"/>
      <c r="C13" s="314"/>
      <c r="D13" s="314"/>
      <c r="E13" s="314"/>
      <c r="F13" s="314"/>
      <c r="G13" s="314"/>
      <c r="H13" s="314"/>
      <c r="I13" s="314"/>
    </row>
    <row r="14" spans="1:9" x14ac:dyDescent="0.4">
      <c r="A14" s="314"/>
      <c r="B14" s="314"/>
      <c r="C14" s="314"/>
      <c r="D14" s="314"/>
      <c r="E14" s="314"/>
      <c r="F14" s="314"/>
      <c r="G14" s="314"/>
      <c r="H14" s="314"/>
      <c r="I14" s="314"/>
    </row>
    <row r="15" spans="1:9" x14ac:dyDescent="0.4">
      <c r="A15" s="314"/>
      <c r="B15" s="314"/>
      <c r="C15" s="314"/>
      <c r="D15" s="314"/>
      <c r="E15" s="314"/>
      <c r="F15" s="314"/>
      <c r="G15" s="314"/>
      <c r="H15" s="314"/>
      <c r="I15" s="314"/>
    </row>
    <row r="16" spans="1:9" x14ac:dyDescent="0.4">
      <c r="A16" s="314"/>
      <c r="B16" s="314"/>
      <c r="C16" s="314"/>
      <c r="D16" s="314"/>
      <c r="E16" s="314"/>
      <c r="F16" s="314"/>
      <c r="G16" s="314"/>
      <c r="H16" s="314"/>
      <c r="I16" s="314"/>
    </row>
    <row r="17" spans="1:9" x14ac:dyDescent="0.4">
      <c r="A17" s="314"/>
      <c r="B17" s="314"/>
      <c r="C17" s="314"/>
      <c r="D17" s="314"/>
      <c r="E17" s="314"/>
      <c r="F17" s="314"/>
      <c r="G17" s="314"/>
      <c r="H17" s="314"/>
      <c r="I17" s="314"/>
    </row>
    <row r="18" spans="1:9" x14ac:dyDescent="0.4">
      <c r="A18" s="314"/>
      <c r="B18" s="314"/>
      <c r="C18" s="314"/>
      <c r="D18" s="314"/>
      <c r="E18" s="314"/>
      <c r="F18" s="314"/>
      <c r="G18" s="314"/>
      <c r="H18" s="314"/>
      <c r="I18" s="314"/>
    </row>
    <row r="19" spans="1:9" x14ac:dyDescent="0.4">
      <c r="A19" s="314"/>
      <c r="B19" s="314"/>
      <c r="C19" s="314"/>
      <c r="D19" s="314"/>
      <c r="E19" s="314"/>
      <c r="F19" s="314"/>
      <c r="G19" s="314"/>
      <c r="H19" s="314"/>
      <c r="I19" s="314"/>
    </row>
    <row r="20" spans="1:9" x14ac:dyDescent="0.4">
      <c r="A20" s="314"/>
      <c r="B20" s="314"/>
      <c r="C20" s="314"/>
      <c r="D20" s="314"/>
      <c r="E20" s="314"/>
      <c r="F20" s="314"/>
      <c r="G20" s="314"/>
      <c r="H20" s="314"/>
      <c r="I20" s="314"/>
    </row>
    <row r="21" spans="1:9" x14ac:dyDescent="0.4">
      <c r="A21" s="314"/>
      <c r="B21" s="314"/>
      <c r="C21" s="314"/>
      <c r="D21" s="314"/>
      <c r="E21" s="314"/>
      <c r="F21" s="314"/>
      <c r="G21" s="314"/>
      <c r="H21" s="314"/>
      <c r="I21" s="314"/>
    </row>
    <row r="22" spans="1:9" x14ac:dyDescent="0.4">
      <c r="A22" s="314"/>
      <c r="B22" s="314"/>
      <c r="C22" s="314"/>
      <c r="D22" s="314"/>
      <c r="E22" s="314"/>
      <c r="F22" s="314"/>
      <c r="G22" s="314"/>
      <c r="H22" s="314"/>
      <c r="I22" s="314"/>
    </row>
    <row r="23" spans="1:9" x14ac:dyDescent="0.4">
      <c r="A23" s="314"/>
      <c r="B23" s="314"/>
      <c r="C23" s="314"/>
      <c r="D23" s="314"/>
      <c r="E23" s="314"/>
      <c r="F23" s="314"/>
      <c r="G23" s="314"/>
      <c r="H23" s="314"/>
      <c r="I23" s="314"/>
    </row>
    <row r="24" spans="1:9" x14ac:dyDescent="0.4">
      <c r="A24" s="314"/>
      <c r="B24" s="314"/>
      <c r="C24" s="314"/>
      <c r="D24" s="314"/>
      <c r="E24" s="314"/>
      <c r="F24" s="314"/>
      <c r="G24" s="314"/>
      <c r="H24" s="314"/>
      <c r="I24" s="314"/>
    </row>
    <row r="25" spans="1:9" x14ac:dyDescent="0.4">
      <c r="A25" s="314"/>
      <c r="B25" s="314"/>
      <c r="C25" s="314"/>
      <c r="D25" s="314"/>
      <c r="E25" s="314"/>
      <c r="F25" s="314"/>
      <c r="G25" s="314"/>
      <c r="H25" s="314"/>
      <c r="I25" s="314"/>
    </row>
    <row r="26" spans="1:9" x14ac:dyDescent="0.4">
      <c r="A26" s="314"/>
      <c r="B26" s="314"/>
      <c r="C26" s="314"/>
      <c r="D26" s="314"/>
      <c r="E26" s="314"/>
      <c r="F26" s="314"/>
      <c r="G26" s="314"/>
      <c r="H26" s="314"/>
      <c r="I26" s="314"/>
    </row>
    <row r="27" spans="1:9" x14ac:dyDescent="0.4">
      <c r="A27" s="314"/>
      <c r="B27" s="314"/>
      <c r="C27" s="314"/>
      <c r="D27" s="314"/>
      <c r="E27" s="314"/>
      <c r="F27" s="314"/>
      <c r="G27" s="314"/>
      <c r="H27" s="314"/>
      <c r="I27" s="314"/>
    </row>
    <row r="28" spans="1:9" x14ac:dyDescent="0.4">
      <c r="A28" s="314"/>
      <c r="B28" s="314"/>
      <c r="C28" s="314"/>
      <c r="D28" s="314"/>
      <c r="E28" s="314"/>
      <c r="F28" s="314"/>
      <c r="G28" s="314"/>
      <c r="H28" s="314"/>
      <c r="I28" s="314"/>
    </row>
    <row r="29" spans="1:9" x14ac:dyDescent="0.4">
      <c r="A29" s="314"/>
      <c r="B29" s="314"/>
      <c r="C29" s="314"/>
      <c r="D29" s="314"/>
      <c r="E29" s="314"/>
      <c r="F29" s="314"/>
      <c r="G29" s="314"/>
      <c r="H29" s="314"/>
      <c r="I29" s="314"/>
    </row>
    <row r="30" spans="1:9" x14ac:dyDescent="0.4">
      <c r="A30" s="314"/>
      <c r="B30" s="314"/>
      <c r="C30" s="314"/>
      <c r="D30" s="314"/>
      <c r="E30" s="314"/>
      <c r="F30" s="314"/>
      <c r="G30" s="314"/>
      <c r="H30" s="314"/>
      <c r="I30" s="314"/>
    </row>
    <row r="31" spans="1:9" x14ac:dyDescent="0.4">
      <c r="A31" s="314"/>
      <c r="B31" s="314"/>
      <c r="C31" s="314"/>
      <c r="D31" s="314"/>
      <c r="E31" s="314"/>
      <c r="F31" s="314"/>
      <c r="G31" s="314"/>
      <c r="H31" s="314"/>
      <c r="I31" s="314"/>
    </row>
    <row r="32" spans="1:9" x14ac:dyDescent="0.4">
      <c r="A32" s="314"/>
      <c r="B32" s="314"/>
      <c r="C32" s="314"/>
      <c r="D32" s="314"/>
      <c r="E32" s="314"/>
      <c r="F32" s="314"/>
      <c r="G32" s="314"/>
      <c r="H32" s="314"/>
      <c r="I32" s="314"/>
    </row>
    <row r="33" spans="1:9" x14ac:dyDescent="0.4">
      <c r="A33" s="314"/>
      <c r="B33" s="314"/>
      <c r="C33" s="314"/>
      <c r="D33" s="314"/>
      <c r="E33" s="314"/>
      <c r="F33" s="314"/>
      <c r="G33" s="314"/>
      <c r="H33" s="314"/>
      <c r="I33" s="314"/>
    </row>
    <row r="34" spans="1:9" x14ac:dyDescent="0.4">
      <c r="A34" s="314"/>
      <c r="B34" s="314"/>
      <c r="C34" s="314"/>
      <c r="D34" s="314"/>
      <c r="E34" s="314"/>
      <c r="F34" s="314"/>
      <c r="G34" s="314"/>
      <c r="H34" s="314"/>
      <c r="I34" s="314"/>
    </row>
    <row r="35" spans="1:9" x14ac:dyDescent="0.4">
      <c r="A35" s="314"/>
      <c r="B35" s="314"/>
      <c r="C35" s="314"/>
      <c r="D35" s="314"/>
      <c r="E35" s="314"/>
      <c r="F35" s="314"/>
      <c r="G35" s="314"/>
      <c r="H35" s="314"/>
      <c r="I35" s="314"/>
    </row>
    <row r="36" spans="1:9" x14ac:dyDescent="0.4">
      <c r="A36" s="314"/>
      <c r="B36" s="314"/>
      <c r="C36" s="314"/>
      <c r="D36" s="314"/>
      <c r="E36" s="314"/>
      <c r="F36" s="314"/>
      <c r="G36" s="314"/>
      <c r="H36" s="314"/>
      <c r="I36" s="314"/>
    </row>
    <row r="37" spans="1:9" x14ac:dyDescent="0.4">
      <c r="A37" s="314"/>
      <c r="B37" s="314"/>
      <c r="C37" s="314"/>
      <c r="D37" s="314"/>
      <c r="E37" s="314"/>
      <c r="F37" s="314"/>
      <c r="G37" s="314"/>
      <c r="H37" s="314"/>
      <c r="I37" s="314"/>
    </row>
    <row r="38" spans="1:9" ht="220.5" customHeight="1" x14ac:dyDescent="0.4">
      <c r="A38" s="314"/>
      <c r="B38" s="314"/>
      <c r="C38" s="314"/>
      <c r="D38" s="314"/>
      <c r="E38" s="314"/>
      <c r="F38" s="314"/>
      <c r="G38" s="314"/>
      <c r="H38" s="314"/>
      <c r="I38" s="314"/>
    </row>
    <row r="39" spans="1:9" ht="245.25" customHeight="1" x14ac:dyDescent="0.4">
      <c r="A39" s="314"/>
      <c r="B39" s="314"/>
      <c r="C39" s="314"/>
      <c r="D39" s="314"/>
      <c r="E39" s="314"/>
      <c r="F39" s="314"/>
      <c r="G39" s="314"/>
      <c r="H39" s="314"/>
      <c r="I39" s="314"/>
    </row>
    <row r="40" spans="1:9" ht="223.5" customHeight="1" x14ac:dyDescent="0.4">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2021-04-30T19:33:01Z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545ef759-e84c-47c9-b8d8-a07e19f863d0_Enabled">
    <vt:lpwstr>true</vt:lpwstr>
  </property>
  <property fmtid="{D5CDD505-2E9C-101B-9397-08002B2CF9AE}" pid="4" name="MSIP_Label_545ef759-e84c-47c9-b8d8-a07e19f863d0_SetDate">
    <vt:lpwstr>2021-04-29T16:49:19Z</vt:lpwstr>
  </property>
  <property fmtid="{D5CDD505-2E9C-101B-9397-08002B2CF9AE}" pid="5" name="MSIP_Label_545ef759-e84c-47c9-b8d8-a07e19f863d0_Method">
    <vt:lpwstr>Privileged</vt:lpwstr>
  </property>
  <property fmtid="{D5CDD505-2E9C-101B-9397-08002B2CF9AE}" pid="6" name="MSIP_Label_545ef759-e84c-47c9-b8d8-a07e19f863d0_Name">
    <vt:lpwstr>545ef759-e84c-47c9-b8d8-a07e19f863d0</vt:lpwstr>
  </property>
  <property fmtid="{D5CDD505-2E9C-101B-9397-08002B2CF9AE}" pid="7" name="MSIP_Label_545ef759-e84c-47c9-b8d8-a07e19f863d0_SiteId">
    <vt:lpwstr>83f7f0f7-0989-43be-9815-3a120550cc0a</vt:lpwstr>
  </property>
  <property fmtid="{D5CDD505-2E9C-101B-9397-08002B2CF9AE}" pid="8" name="MSIP_Label_545ef759-e84c-47c9-b8d8-a07e19f863d0_ActionId">
    <vt:lpwstr>e0e5848a-1ea6-4769-8eba-7a6661937139</vt:lpwstr>
  </property>
  <property fmtid="{D5CDD505-2E9C-101B-9397-08002B2CF9AE}" pid="9" name="MSIP_Label_545ef759-e84c-47c9-b8d8-a07e19f863d0_ContentBits">
    <vt:lpwstr>0</vt:lpwstr>
  </property>
</Properties>
</file>